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KUNDU\Downloads\"/>
    </mc:Choice>
  </mc:AlternateContent>
  <bookViews>
    <workbookView xWindow="0" yWindow="0" windowWidth="23970" windowHeight="8280" activeTab="1"/>
  </bookViews>
  <sheets>
    <sheet name="Panel-wise EXPORT FEB-2022" sheetId="1" r:id="rId1"/>
    <sheet name="EXPORT Performance MAR-2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0" i="1" l="1"/>
  <c r="C150" i="1"/>
  <c r="K149" i="1"/>
  <c r="L149" i="1"/>
  <c r="M149" i="1"/>
  <c r="N149" i="1"/>
  <c r="C116" i="1"/>
  <c r="D63" i="1"/>
  <c r="E63" i="1"/>
  <c r="F63" i="1"/>
  <c r="G63" i="1"/>
  <c r="H63" i="1"/>
  <c r="I63" i="1"/>
  <c r="J63" i="1"/>
  <c r="C63" i="1"/>
  <c r="K62" i="1"/>
  <c r="L62" i="1"/>
  <c r="M62" i="1"/>
  <c r="N62" i="1"/>
  <c r="J70" i="1"/>
  <c r="C173" i="1" l="1"/>
  <c r="K61" i="1"/>
  <c r="L61" i="1"/>
  <c r="M61" i="1"/>
  <c r="N61" i="1"/>
  <c r="J173" i="1"/>
  <c r="H173" i="1"/>
  <c r="J150" i="1"/>
  <c r="J116" i="1"/>
  <c r="K60" i="1"/>
  <c r="L60" i="1"/>
  <c r="M60" i="1"/>
  <c r="N60" i="1"/>
  <c r="K63" i="1" l="1"/>
  <c r="K160" i="1" l="1"/>
  <c r="L160" i="1"/>
  <c r="M160" i="1"/>
  <c r="N160" i="1"/>
  <c r="K161" i="1"/>
  <c r="L161" i="1"/>
  <c r="M161" i="1"/>
  <c r="N161" i="1"/>
  <c r="K162" i="1"/>
  <c r="L162" i="1"/>
  <c r="M162" i="1"/>
  <c r="N162" i="1"/>
  <c r="K163" i="1"/>
  <c r="L163" i="1"/>
  <c r="M163" i="1"/>
  <c r="N163" i="1"/>
  <c r="K164" i="1"/>
  <c r="L164" i="1"/>
  <c r="M164" i="1"/>
  <c r="N164" i="1"/>
  <c r="K165" i="1"/>
  <c r="L165" i="1"/>
  <c r="M165" i="1"/>
  <c r="N165" i="1"/>
  <c r="K166" i="1"/>
  <c r="L166" i="1"/>
  <c r="M166" i="1"/>
  <c r="N166" i="1"/>
  <c r="K167" i="1"/>
  <c r="L167" i="1"/>
  <c r="M167" i="1"/>
  <c r="N167" i="1"/>
  <c r="K168" i="1"/>
  <c r="L168" i="1"/>
  <c r="M168" i="1"/>
  <c r="N168" i="1"/>
  <c r="K169" i="1"/>
  <c r="L169" i="1"/>
  <c r="M169" i="1"/>
  <c r="N169" i="1"/>
  <c r="K170" i="1"/>
  <c r="L170" i="1"/>
  <c r="M170" i="1"/>
  <c r="N170" i="1"/>
  <c r="K171" i="1"/>
  <c r="L171" i="1"/>
  <c r="M171" i="1"/>
  <c r="N171" i="1"/>
  <c r="K172" i="1"/>
  <c r="L172" i="1"/>
  <c r="M172" i="1"/>
  <c r="N172" i="1"/>
  <c r="N159" i="1"/>
  <c r="M159" i="1"/>
  <c r="L159" i="1"/>
  <c r="K159" i="1"/>
  <c r="N154" i="1"/>
  <c r="M154" i="1"/>
  <c r="L154" i="1"/>
  <c r="K154" i="1"/>
  <c r="C155" i="1"/>
  <c r="E150" i="1"/>
  <c r="F150" i="1"/>
  <c r="G150" i="1"/>
  <c r="H150" i="1"/>
  <c r="I150" i="1"/>
  <c r="K121" i="1"/>
  <c r="L121" i="1"/>
  <c r="M121" i="1"/>
  <c r="N121" i="1"/>
  <c r="K122" i="1"/>
  <c r="L122" i="1"/>
  <c r="M122" i="1"/>
  <c r="N122" i="1"/>
  <c r="K123" i="1"/>
  <c r="L123" i="1"/>
  <c r="M123" i="1"/>
  <c r="N123" i="1"/>
  <c r="K124" i="1"/>
  <c r="L124" i="1"/>
  <c r="M124" i="1"/>
  <c r="N124" i="1"/>
  <c r="K125" i="1"/>
  <c r="L125" i="1"/>
  <c r="M125" i="1"/>
  <c r="N125" i="1"/>
  <c r="K126" i="1"/>
  <c r="L126" i="1"/>
  <c r="M126" i="1"/>
  <c r="N126" i="1"/>
  <c r="K127" i="1"/>
  <c r="L127" i="1"/>
  <c r="M127" i="1"/>
  <c r="N127" i="1"/>
  <c r="K128" i="1"/>
  <c r="L128" i="1"/>
  <c r="M128" i="1"/>
  <c r="N128" i="1"/>
  <c r="K129" i="1"/>
  <c r="L129" i="1"/>
  <c r="M129" i="1"/>
  <c r="N129" i="1"/>
  <c r="K130" i="1"/>
  <c r="L130" i="1"/>
  <c r="M130" i="1"/>
  <c r="N130" i="1"/>
  <c r="K131" i="1"/>
  <c r="L131" i="1"/>
  <c r="M131" i="1"/>
  <c r="N131" i="1"/>
  <c r="K132" i="1"/>
  <c r="L132" i="1"/>
  <c r="M132" i="1"/>
  <c r="N132" i="1"/>
  <c r="K133" i="1"/>
  <c r="L133" i="1"/>
  <c r="M133" i="1"/>
  <c r="N133" i="1"/>
  <c r="K134" i="1"/>
  <c r="L134" i="1"/>
  <c r="M134" i="1"/>
  <c r="N134" i="1"/>
  <c r="K135" i="1"/>
  <c r="L135" i="1"/>
  <c r="M135" i="1"/>
  <c r="N135" i="1"/>
  <c r="K136" i="1"/>
  <c r="L136" i="1"/>
  <c r="M136" i="1"/>
  <c r="N136" i="1"/>
  <c r="K137" i="1"/>
  <c r="L137" i="1"/>
  <c r="M137" i="1"/>
  <c r="N137" i="1"/>
  <c r="K138" i="1"/>
  <c r="L138" i="1"/>
  <c r="M138" i="1"/>
  <c r="N138" i="1"/>
  <c r="K139" i="1"/>
  <c r="L139" i="1"/>
  <c r="M139" i="1"/>
  <c r="N139" i="1"/>
  <c r="K140" i="1"/>
  <c r="L140" i="1"/>
  <c r="M140" i="1"/>
  <c r="N140" i="1"/>
  <c r="K141" i="1"/>
  <c r="L141" i="1"/>
  <c r="M141" i="1"/>
  <c r="N141" i="1"/>
  <c r="K142" i="1"/>
  <c r="L142" i="1"/>
  <c r="M142" i="1"/>
  <c r="N142" i="1"/>
  <c r="K143" i="1"/>
  <c r="L143" i="1"/>
  <c r="M143" i="1"/>
  <c r="N143" i="1"/>
  <c r="K144" i="1"/>
  <c r="L144" i="1"/>
  <c r="M144" i="1"/>
  <c r="N144" i="1"/>
  <c r="K145" i="1"/>
  <c r="L145" i="1"/>
  <c r="M145" i="1"/>
  <c r="N145" i="1"/>
  <c r="K146" i="1"/>
  <c r="L146" i="1"/>
  <c r="M146" i="1"/>
  <c r="N146" i="1"/>
  <c r="K147" i="1"/>
  <c r="L147" i="1"/>
  <c r="M147" i="1"/>
  <c r="N147" i="1"/>
  <c r="K148" i="1"/>
  <c r="L148" i="1"/>
  <c r="M148" i="1"/>
  <c r="N148" i="1"/>
  <c r="N120" i="1"/>
  <c r="M120" i="1"/>
  <c r="L120" i="1"/>
  <c r="K120" i="1"/>
  <c r="D116" i="1"/>
  <c r="K75" i="1"/>
  <c r="L75" i="1"/>
  <c r="M75" i="1"/>
  <c r="N75" i="1"/>
  <c r="K76" i="1"/>
  <c r="L76" i="1"/>
  <c r="M76" i="1"/>
  <c r="N76" i="1"/>
  <c r="K77" i="1"/>
  <c r="L77" i="1"/>
  <c r="M77" i="1"/>
  <c r="N77" i="1"/>
  <c r="K78" i="1"/>
  <c r="L78" i="1"/>
  <c r="M78" i="1"/>
  <c r="N78" i="1"/>
  <c r="K79" i="1"/>
  <c r="L79" i="1"/>
  <c r="M79" i="1"/>
  <c r="N79" i="1"/>
  <c r="K80" i="1"/>
  <c r="L80" i="1"/>
  <c r="M80" i="1"/>
  <c r="N80" i="1"/>
  <c r="K81" i="1"/>
  <c r="L81" i="1"/>
  <c r="M81" i="1"/>
  <c r="N81" i="1"/>
  <c r="K82" i="1"/>
  <c r="L82" i="1"/>
  <c r="M82" i="1"/>
  <c r="N82" i="1"/>
  <c r="K83" i="1"/>
  <c r="L83" i="1"/>
  <c r="M83" i="1"/>
  <c r="N83" i="1"/>
  <c r="K84" i="1"/>
  <c r="L84" i="1"/>
  <c r="M84" i="1"/>
  <c r="N84" i="1"/>
  <c r="K85" i="1"/>
  <c r="L85" i="1"/>
  <c r="M85" i="1"/>
  <c r="N85" i="1"/>
  <c r="K86" i="1"/>
  <c r="L86" i="1"/>
  <c r="M86" i="1"/>
  <c r="N86" i="1"/>
  <c r="K87" i="1"/>
  <c r="L87" i="1"/>
  <c r="M87" i="1"/>
  <c r="N87" i="1"/>
  <c r="K88" i="1"/>
  <c r="L88" i="1"/>
  <c r="M88" i="1"/>
  <c r="N88" i="1"/>
  <c r="K89" i="1"/>
  <c r="L89" i="1"/>
  <c r="M89" i="1"/>
  <c r="N89" i="1"/>
  <c r="K90" i="1"/>
  <c r="L90" i="1"/>
  <c r="M90" i="1"/>
  <c r="N90" i="1"/>
  <c r="K91" i="1"/>
  <c r="L91" i="1"/>
  <c r="M91" i="1"/>
  <c r="N91" i="1"/>
  <c r="K92" i="1"/>
  <c r="L92" i="1"/>
  <c r="M92" i="1"/>
  <c r="N92" i="1"/>
  <c r="K93" i="1"/>
  <c r="L93" i="1"/>
  <c r="M93" i="1"/>
  <c r="N93" i="1"/>
  <c r="K94" i="1"/>
  <c r="L94" i="1"/>
  <c r="M94" i="1"/>
  <c r="N94" i="1"/>
  <c r="K95" i="1"/>
  <c r="L95" i="1"/>
  <c r="M95" i="1"/>
  <c r="N95" i="1"/>
  <c r="K96" i="1"/>
  <c r="L96" i="1"/>
  <c r="M96" i="1"/>
  <c r="N96" i="1"/>
  <c r="K97" i="1"/>
  <c r="L97" i="1"/>
  <c r="M97" i="1"/>
  <c r="N97" i="1"/>
  <c r="K98" i="1"/>
  <c r="L98" i="1"/>
  <c r="M98" i="1"/>
  <c r="N98" i="1"/>
  <c r="K99" i="1"/>
  <c r="L99" i="1"/>
  <c r="M99" i="1"/>
  <c r="N99" i="1"/>
  <c r="K100" i="1"/>
  <c r="L100" i="1"/>
  <c r="M100" i="1"/>
  <c r="N100" i="1"/>
  <c r="K101" i="1"/>
  <c r="L101" i="1"/>
  <c r="M101" i="1"/>
  <c r="N101" i="1"/>
  <c r="K102" i="1"/>
  <c r="L102" i="1"/>
  <c r="M102" i="1"/>
  <c r="N102" i="1"/>
  <c r="K103" i="1"/>
  <c r="L103" i="1"/>
  <c r="M103" i="1"/>
  <c r="N103" i="1"/>
  <c r="K104" i="1"/>
  <c r="L104" i="1"/>
  <c r="M104" i="1"/>
  <c r="N104" i="1"/>
  <c r="K105" i="1"/>
  <c r="L105" i="1"/>
  <c r="M105" i="1"/>
  <c r="N105" i="1"/>
  <c r="K106" i="1"/>
  <c r="L106" i="1"/>
  <c r="M106" i="1"/>
  <c r="N106" i="1"/>
  <c r="K107" i="1"/>
  <c r="L107" i="1"/>
  <c r="M107" i="1"/>
  <c r="N107" i="1"/>
  <c r="K108" i="1"/>
  <c r="L108" i="1"/>
  <c r="M108" i="1"/>
  <c r="N108" i="1"/>
  <c r="K109" i="1"/>
  <c r="L109" i="1"/>
  <c r="M109" i="1"/>
  <c r="N109" i="1"/>
  <c r="K110" i="1"/>
  <c r="L110" i="1"/>
  <c r="M110" i="1"/>
  <c r="N110" i="1"/>
  <c r="K111" i="1"/>
  <c r="L111" i="1"/>
  <c r="M111" i="1"/>
  <c r="N111" i="1"/>
  <c r="K112" i="1"/>
  <c r="L112" i="1"/>
  <c r="M112" i="1"/>
  <c r="N112" i="1"/>
  <c r="K113" i="1"/>
  <c r="L113" i="1"/>
  <c r="M113" i="1"/>
  <c r="N113" i="1"/>
  <c r="K114" i="1"/>
  <c r="L114" i="1"/>
  <c r="M114" i="1"/>
  <c r="N114" i="1"/>
  <c r="K115" i="1"/>
  <c r="L115" i="1"/>
  <c r="M115" i="1"/>
  <c r="N115" i="1"/>
  <c r="N74" i="1"/>
  <c r="M74" i="1"/>
  <c r="L74" i="1"/>
  <c r="K74" i="1"/>
  <c r="K68" i="1"/>
  <c r="L68" i="1"/>
  <c r="M68" i="1"/>
  <c r="N68" i="1"/>
  <c r="K69" i="1"/>
  <c r="L69" i="1"/>
  <c r="M69" i="1"/>
  <c r="N69" i="1"/>
  <c r="N67" i="1"/>
  <c r="M67" i="1"/>
  <c r="L67" i="1"/>
  <c r="K67" i="1"/>
  <c r="K15" i="1"/>
  <c r="L15" i="1"/>
  <c r="M15" i="1"/>
  <c r="N15" i="1"/>
  <c r="K16" i="1"/>
  <c r="L16" i="1"/>
  <c r="M16" i="1"/>
  <c r="N16" i="1"/>
  <c r="K17" i="1"/>
  <c r="L17" i="1"/>
  <c r="M17" i="1"/>
  <c r="N17" i="1"/>
  <c r="K18" i="1"/>
  <c r="L18" i="1"/>
  <c r="M18" i="1"/>
  <c r="N18" i="1"/>
  <c r="K19" i="1"/>
  <c r="L19" i="1"/>
  <c r="M19" i="1"/>
  <c r="N19" i="1"/>
  <c r="K20" i="1"/>
  <c r="L20" i="1"/>
  <c r="M20" i="1"/>
  <c r="N20" i="1"/>
  <c r="K21" i="1"/>
  <c r="L21" i="1"/>
  <c r="M21" i="1"/>
  <c r="N21" i="1"/>
  <c r="K22" i="1"/>
  <c r="L22" i="1"/>
  <c r="M22" i="1"/>
  <c r="N22" i="1"/>
  <c r="K23" i="1"/>
  <c r="L23" i="1"/>
  <c r="M23" i="1"/>
  <c r="N23" i="1"/>
  <c r="K24" i="1"/>
  <c r="L24" i="1"/>
  <c r="M24" i="1"/>
  <c r="N24" i="1"/>
  <c r="K25" i="1"/>
  <c r="L25" i="1"/>
  <c r="M25" i="1"/>
  <c r="N25" i="1"/>
  <c r="K26" i="1"/>
  <c r="L26" i="1"/>
  <c r="M26" i="1"/>
  <c r="N26" i="1"/>
  <c r="K27" i="1"/>
  <c r="L27" i="1"/>
  <c r="M27" i="1"/>
  <c r="N27" i="1"/>
  <c r="K28" i="1"/>
  <c r="L28" i="1"/>
  <c r="M28" i="1"/>
  <c r="N28" i="1"/>
  <c r="K29" i="1"/>
  <c r="L29" i="1"/>
  <c r="M29" i="1"/>
  <c r="N29" i="1"/>
  <c r="K30" i="1"/>
  <c r="L30" i="1"/>
  <c r="M30" i="1"/>
  <c r="N30" i="1"/>
  <c r="K31" i="1"/>
  <c r="L31" i="1"/>
  <c r="M31" i="1"/>
  <c r="N31" i="1"/>
  <c r="K32" i="1"/>
  <c r="L32" i="1"/>
  <c r="M32" i="1"/>
  <c r="N32" i="1"/>
  <c r="K33" i="1"/>
  <c r="L33" i="1"/>
  <c r="M33" i="1"/>
  <c r="N33" i="1"/>
  <c r="K34" i="1"/>
  <c r="L34" i="1"/>
  <c r="M34" i="1"/>
  <c r="N34" i="1"/>
  <c r="K35" i="1"/>
  <c r="L35" i="1"/>
  <c r="M35" i="1"/>
  <c r="N35" i="1"/>
  <c r="K36" i="1"/>
  <c r="L36" i="1"/>
  <c r="M36" i="1"/>
  <c r="N36" i="1"/>
  <c r="K37" i="1"/>
  <c r="L37" i="1"/>
  <c r="M37" i="1"/>
  <c r="N37" i="1"/>
  <c r="K38" i="1"/>
  <c r="L38" i="1"/>
  <c r="M38" i="1"/>
  <c r="N38" i="1"/>
  <c r="K39" i="1"/>
  <c r="L39" i="1"/>
  <c r="M39" i="1"/>
  <c r="N39" i="1"/>
  <c r="K40" i="1"/>
  <c r="L40" i="1"/>
  <c r="M40" i="1"/>
  <c r="N40" i="1"/>
  <c r="K41" i="1"/>
  <c r="L41" i="1"/>
  <c r="M41" i="1"/>
  <c r="N41" i="1"/>
  <c r="K42" i="1"/>
  <c r="L42" i="1"/>
  <c r="M42" i="1"/>
  <c r="N42" i="1"/>
  <c r="K43" i="1"/>
  <c r="L43" i="1"/>
  <c r="M43" i="1"/>
  <c r="N43" i="1"/>
  <c r="K44" i="1"/>
  <c r="L44" i="1"/>
  <c r="M44" i="1"/>
  <c r="N44" i="1"/>
  <c r="K45" i="1"/>
  <c r="L45" i="1"/>
  <c r="M45" i="1"/>
  <c r="N45" i="1"/>
  <c r="K46" i="1"/>
  <c r="L46" i="1"/>
  <c r="M46" i="1"/>
  <c r="N46" i="1"/>
  <c r="K47" i="1"/>
  <c r="L47" i="1"/>
  <c r="M47" i="1"/>
  <c r="N47" i="1"/>
  <c r="K48" i="1"/>
  <c r="L48" i="1"/>
  <c r="M48" i="1"/>
  <c r="N48" i="1"/>
  <c r="K49" i="1"/>
  <c r="L49" i="1"/>
  <c r="M49" i="1"/>
  <c r="N49" i="1"/>
  <c r="K50" i="1"/>
  <c r="L50" i="1"/>
  <c r="M50" i="1"/>
  <c r="N50" i="1"/>
  <c r="K51" i="1"/>
  <c r="L51" i="1"/>
  <c r="M51" i="1"/>
  <c r="N51" i="1"/>
  <c r="K52" i="1"/>
  <c r="L52" i="1"/>
  <c r="M52" i="1"/>
  <c r="N52" i="1"/>
  <c r="K53" i="1"/>
  <c r="L53" i="1"/>
  <c r="M53" i="1"/>
  <c r="N53" i="1"/>
  <c r="K54" i="1"/>
  <c r="L54" i="1"/>
  <c r="M54" i="1"/>
  <c r="N54" i="1"/>
  <c r="K55" i="1"/>
  <c r="L55" i="1"/>
  <c r="M55" i="1"/>
  <c r="N55" i="1"/>
  <c r="K56" i="1"/>
  <c r="L56" i="1"/>
  <c r="M56" i="1"/>
  <c r="N56" i="1"/>
  <c r="K57" i="1"/>
  <c r="L57" i="1"/>
  <c r="M57" i="1"/>
  <c r="N57" i="1"/>
  <c r="K58" i="1"/>
  <c r="L58" i="1"/>
  <c r="M58" i="1"/>
  <c r="N58" i="1"/>
  <c r="K59" i="1"/>
  <c r="L59" i="1"/>
  <c r="M59" i="1"/>
  <c r="N59" i="1"/>
  <c r="K6" i="1"/>
  <c r="L6" i="1"/>
  <c r="M6" i="1"/>
  <c r="N6" i="1"/>
  <c r="K7" i="1"/>
  <c r="L7" i="1"/>
  <c r="M7" i="1"/>
  <c r="N7" i="1"/>
  <c r="K8" i="1"/>
  <c r="L8" i="1"/>
  <c r="M8" i="1"/>
  <c r="N8" i="1"/>
  <c r="K9" i="1"/>
  <c r="L9" i="1"/>
  <c r="M9" i="1"/>
  <c r="N9" i="1"/>
  <c r="K10" i="1"/>
  <c r="L10" i="1"/>
  <c r="M10" i="1"/>
  <c r="N10" i="1"/>
  <c r="K11" i="1"/>
  <c r="L11" i="1"/>
  <c r="M11" i="1"/>
  <c r="N11" i="1"/>
  <c r="K12" i="1"/>
  <c r="L12" i="1"/>
  <c r="M12" i="1"/>
  <c r="N12" i="1"/>
  <c r="K13" i="1"/>
  <c r="L13" i="1"/>
  <c r="M13" i="1"/>
  <c r="N13" i="1"/>
  <c r="K14" i="1"/>
  <c r="L14" i="1"/>
  <c r="M14" i="1"/>
  <c r="N14" i="1"/>
  <c r="N5" i="1"/>
  <c r="M5" i="1"/>
  <c r="L5" i="1"/>
  <c r="K5" i="1"/>
  <c r="M150" i="1" l="1"/>
  <c r="L150" i="1"/>
  <c r="K150" i="1"/>
  <c r="N150" i="1"/>
  <c r="M63" i="1"/>
  <c r="N63" i="1"/>
  <c r="L63" i="1"/>
  <c r="C12" i="2"/>
  <c r="D12" i="2"/>
  <c r="E12" i="2"/>
  <c r="F12" i="2"/>
  <c r="G12" i="2"/>
  <c r="H12" i="2"/>
  <c r="I12" i="2"/>
  <c r="B12" i="2"/>
  <c r="D70" i="1"/>
  <c r="M12" i="2" l="1"/>
  <c r="J10" i="2"/>
  <c r="K10" i="2"/>
  <c r="L10" i="2"/>
  <c r="M10" i="2"/>
  <c r="D155" i="1"/>
  <c r="E155" i="1"/>
  <c r="K155" i="1" s="1"/>
  <c r="F155" i="1"/>
  <c r="G155" i="1"/>
  <c r="H155" i="1"/>
  <c r="I155" i="1"/>
  <c r="J155" i="1"/>
  <c r="L155" i="1" l="1"/>
  <c r="N155" i="1"/>
  <c r="M155" i="1"/>
  <c r="M7" i="2"/>
  <c r="M8" i="2"/>
  <c r="M9" i="2"/>
  <c r="M11" i="2"/>
  <c r="M6" i="2"/>
  <c r="L6" i="2"/>
  <c r="L7" i="2"/>
  <c r="L8" i="2"/>
  <c r="L9" i="2"/>
  <c r="L11" i="2"/>
  <c r="K11" i="2"/>
  <c r="K7" i="2"/>
  <c r="K8" i="2"/>
  <c r="K9" i="2"/>
  <c r="K6" i="2"/>
  <c r="J11" i="2"/>
  <c r="J7" i="2"/>
  <c r="J8" i="2"/>
  <c r="J9" i="2"/>
  <c r="J6" i="2"/>
  <c r="D173" i="1"/>
  <c r="E173" i="1"/>
  <c r="K173" i="1" s="1"/>
  <c r="F173" i="1"/>
  <c r="G173" i="1"/>
  <c r="I173" i="1"/>
  <c r="N173" i="1"/>
  <c r="E116" i="1"/>
  <c r="K116" i="1" s="1"/>
  <c r="F116" i="1"/>
  <c r="L116" i="1" s="1"/>
  <c r="G116" i="1"/>
  <c r="H116" i="1"/>
  <c r="I116" i="1"/>
  <c r="E70" i="1"/>
  <c r="F70" i="1"/>
  <c r="L70" i="1" s="1"/>
  <c r="G70" i="1"/>
  <c r="H70" i="1"/>
  <c r="I70" i="1"/>
  <c r="C70" i="1"/>
  <c r="M173" i="1" l="1"/>
  <c r="L173" i="1"/>
  <c r="N116" i="1"/>
  <c r="K70" i="1"/>
  <c r="M116" i="1"/>
  <c r="N70" i="1"/>
  <c r="M70" i="1"/>
  <c r="J174" i="1"/>
  <c r="E174" i="1"/>
  <c r="I174" i="1"/>
  <c r="H174" i="1"/>
  <c r="F174" i="1"/>
  <c r="C174" i="1"/>
  <c r="G174" i="1"/>
  <c r="D174" i="1"/>
  <c r="J12" i="2"/>
  <c r="L12" i="2"/>
  <c r="K12" i="2"/>
  <c r="K174" i="1" l="1"/>
  <c r="L174" i="1"/>
  <c r="M174" i="1"/>
  <c r="N174" i="1"/>
</calcChain>
</file>

<file path=xl/sharedStrings.xml><?xml version="1.0" encoding="utf-8"?>
<sst xmlns="http://schemas.openxmlformats.org/spreadsheetml/2006/main" count="461" uniqueCount="330">
  <si>
    <t>ITCHS</t>
  </si>
  <si>
    <t>PANEL</t>
  </si>
  <si>
    <t>Vegetable Saps &amp; Extracts</t>
  </si>
  <si>
    <t>Qty(MT)</t>
  </si>
  <si>
    <t>07129020</t>
  </si>
  <si>
    <t>Dehydrated garlic powder</t>
  </si>
  <si>
    <t>09022090</t>
  </si>
  <si>
    <t>Other green tea (not fermented), nes</t>
  </si>
  <si>
    <t>09092110</t>
  </si>
  <si>
    <t>Coriander of seed quality</t>
  </si>
  <si>
    <t>09101210</t>
  </si>
  <si>
    <t>Ginger powder</t>
  </si>
  <si>
    <t>09109912</t>
  </si>
  <si>
    <t>Fenugreek seed</t>
  </si>
  <si>
    <t>09109913</t>
  </si>
  <si>
    <t>Dill seed</t>
  </si>
  <si>
    <t>09109915</t>
  </si>
  <si>
    <t>Cassia torea seed</t>
  </si>
  <si>
    <t>Gum arabic</t>
  </si>
  <si>
    <t>Asian gum</t>
  </si>
  <si>
    <t>African gum</t>
  </si>
  <si>
    <t>Asafoetida</t>
  </si>
  <si>
    <t>Karaya gum(indian tragacanth) hastab</t>
  </si>
  <si>
    <t>Tragacanth (adraganth)</t>
  </si>
  <si>
    <t>Storax</t>
  </si>
  <si>
    <t>Other natural gums</t>
  </si>
  <si>
    <t>Copal</t>
  </si>
  <si>
    <t>Dammar batu</t>
  </si>
  <si>
    <t>Other resins</t>
  </si>
  <si>
    <t>Myrrh</t>
  </si>
  <si>
    <t>Oilbanum or frankincense</t>
  </si>
  <si>
    <t>Mastic gum</t>
  </si>
  <si>
    <t>Other gum resins</t>
  </si>
  <si>
    <t>Saps &amp; extracts of liquorice</t>
  </si>
  <si>
    <t>Saps &amp; extracts of hops</t>
  </si>
  <si>
    <t>Extracts belladona</t>
  </si>
  <si>
    <t>Extracts cascare sagrada</t>
  </si>
  <si>
    <t>Extracts nuxvomica</t>
  </si>
  <si>
    <t>Ginseng extract including powder</t>
  </si>
  <si>
    <t>Agarose</t>
  </si>
  <si>
    <t>Extracts, neem</t>
  </si>
  <si>
    <t>Gymnema extract,</t>
  </si>
  <si>
    <t>Cambodge extract</t>
  </si>
  <si>
    <t>Other extracts</t>
  </si>
  <si>
    <t>Cnsl (cardanol) purified &amp; distilled</t>
  </si>
  <si>
    <t>Other sap/extracts,Derived from Vegetable Products</t>
  </si>
  <si>
    <t>Pectic Subsncs Pectints &amp; Pectats</t>
  </si>
  <si>
    <t>Agar agar w/n modified</t>
  </si>
  <si>
    <t>Kappa carrageenan</t>
  </si>
  <si>
    <t>Othr mucilages thicknrs w/n modifd,derivd from locust beans or locust bean seed</t>
  </si>
  <si>
    <t>Othr mucilags &amp; thickenrs whtr/notmodifd, derivd from vegtbl prdcts</t>
  </si>
  <si>
    <t>Menthol crystal</t>
  </si>
  <si>
    <t>Essntl oil of peppermint(mentha piperita)</t>
  </si>
  <si>
    <t>Spearmint oil (ex-mentha spicata)</t>
  </si>
  <si>
    <t>Water-mint oil (ex-mentha aquatic)</t>
  </si>
  <si>
    <t>Bergamont oil (ex-mentha citrate)</t>
  </si>
  <si>
    <t>Total</t>
  </si>
  <si>
    <t>PLANT &amp; PLANT PORTION(HERBS)</t>
  </si>
  <si>
    <t>08072000</t>
  </si>
  <si>
    <t>Papawas  (Papayas) Fresh</t>
  </si>
  <si>
    <t>Linseed w/n broken of seed quality</t>
  </si>
  <si>
    <t>Other linseed w/n broken</t>
  </si>
  <si>
    <t>Sunflower seeds w/n broken of seed qlty</t>
  </si>
  <si>
    <t>Other sunflower seeds w/n broken</t>
  </si>
  <si>
    <t>Ginsng roots frsh/drid w/n cut crshd/pwdrd</t>
  </si>
  <si>
    <t>Ambrette seeds (must grains of vegetable kingdom)</t>
  </si>
  <si>
    <t>Nux vomica dried ripe seeds</t>
  </si>
  <si>
    <t>Psyllium seed (isobgul)</t>
  </si>
  <si>
    <t>Neem seed</t>
  </si>
  <si>
    <t>Jajoba seed</t>
  </si>
  <si>
    <t>Other seedsfrsh/drid w/n cut crshd/pwdrdusd in perfmry,pharm etc/</t>
  </si>
  <si>
    <t>Beladona leaves</t>
  </si>
  <si>
    <t>Senna leaves and pods</t>
  </si>
  <si>
    <t>Neem leaves/powder</t>
  </si>
  <si>
    <t>Gymnema powder,</t>
  </si>
  <si>
    <t>Cubeb powder</t>
  </si>
  <si>
    <t>Pyrethrum</t>
  </si>
  <si>
    <t>Other leaves, powder, flurs &amp; pods fresh/dried w/n cut crushed/powdered</t>
  </si>
  <si>
    <t>Cascara sagrada bark</t>
  </si>
  <si>
    <t>Psyllium husk (isobgul husk)</t>
  </si>
  <si>
    <t>Cambodge fruit rind/the dried pericap ofthe fruits of garcinia cambogia</t>
  </si>
  <si>
    <t>Othr bark, husk &amp; rind fresh/dried w/ncut crshd/powdered</t>
  </si>
  <si>
    <t>Belladona roots</t>
  </si>
  <si>
    <t>Galangal rhizomes &amp; roots incl. greater galanga</t>
  </si>
  <si>
    <t>Ipecac dried rhizome &amp; roots</t>
  </si>
  <si>
    <t>Serpentina roots</t>
  </si>
  <si>
    <t>Zedovary roots</t>
  </si>
  <si>
    <t>Kuth root</t>
  </si>
  <si>
    <t>Sarsaparilla</t>
  </si>
  <si>
    <t>Sweet flag rhizome</t>
  </si>
  <si>
    <t>Other roots &amp; rhizomes frsh/drd w/n cut crshd/pwdrd</t>
  </si>
  <si>
    <t>Vinca rosea (herbs)</t>
  </si>
  <si>
    <t>Mint,incl. leaves(all species)</t>
  </si>
  <si>
    <t>Agarwood (incldng chips &amp; dust)</t>
  </si>
  <si>
    <t>Chirata</t>
  </si>
  <si>
    <t>Tukmaria</t>
  </si>
  <si>
    <t>Unab (indian jujube or chinese dates)</t>
  </si>
  <si>
    <t>Basil,hyasop,rose mary sage,savory</t>
  </si>
  <si>
    <t>Lovage</t>
  </si>
  <si>
    <t>Garcenia</t>
  </si>
  <si>
    <t>Othr prts of plants usd in perfmry,pharma-cutical etc,frsh/drid</t>
  </si>
  <si>
    <t>05080010</t>
  </si>
  <si>
    <t>Coral unwrkd/smply prpd bt nt othrwse wrkd</t>
  </si>
  <si>
    <t>05080030</t>
  </si>
  <si>
    <t>Cowries</t>
  </si>
  <si>
    <t>05100020</t>
  </si>
  <si>
    <t>Ox gallstone</t>
  </si>
  <si>
    <t>09041110</t>
  </si>
  <si>
    <t>Pepper long</t>
  </si>
  <si>
    <t>09071090</t>
  </si>
  <si>
    <t>OTHER PARTS OF CLOVE, NEITHER CRUSHED NOR GROUND</t>
  </si>
  <si>
    <t>Flour,meal &amp; pwdr of tamarind</t>
  </si>
  <si>
    <t>0ther starches</t>
  </si>
  <si>
    <t>Crude sesame oil &amp; its fractions</t>
  </si>
  <si>
    <t>Sesame oil &amp; itsfractions other than crude of edible grade</t>
  </si>
  <si>
    <t>Sesame oil &amp; its frctns other than crudeexcldng edble grade</t>
  </si>
  <si>
    <t>Fixed veg oils (e.g. chul mogra oil, mowra,kokam, tobacco seed, sal)</t>
  </si>
  <si>
    <t>Fixed veg oils viz. neem seed, karnj, silk cotton,khakon,wat meln,ksum,rubberr seed, dhup, undi mrti,pisa,nahar</t>
  </si>
  <si>
    <t>Fixed veg oils viz. cardamom, chillies/capsicum, turmeric,ajwain seed, nigerseed, garlic</t>
  </si>
  <si>
    <t>Fixed veg oils of edible grade viz. mango kernel, mahua, rice bran oil</t>
  </si>
  <si>
    <t>Sal fat (processed or refined)</t>
  </si>
  <si>
    <t>Palmyra jaggery</t>
  </si>
  <si>
    <t>OTHER RESIDUES OF COTTON SEED</t>
  </si>
  <si>
    <t>Oil-Cake &amp; Oil-Cake Meal of Mowra Seeds Expeller Variety</t>
  </si>
  <si>
    <t>Oil-cake &amp; oil-cake meal of seasamum seeds expeller variety</t>
  </si>
  <si>
    <t>Oil cake &amp; meal of castor seeds expellervariety</t>
  </si>
  <si>
    <t>Oil-cake of neem seed expeller variety</t>
  </si>
  <si>
    <t>Oil-cake &amp; oil-cake meal of seasamumseeds slvnt extrctd (dfatd) varty</t>
  </si>
  <si>
    <t>Oil cake and oil cake meal of need seed solvent extracted (defatted) variety</t>
  </si>
  <si>
    <t>Vegetable materials and vegetable waste, vegetable residues and by-products, whether or not in the form of pellets, of a kind used in animal feeding, not elsewhere specified or included.</t>
  </si>
  <si>
    <t>Copper sulphate</t>
  </si>
  <si>
    <t>Other Alum</t>
  </si>
  <si>
    <t>Natural camphor</t>
  </si>
  <si>
    <t>Khair(acacia catachu)</t>
  </si>
  <si>
    <t>TOTAL</t>
  </si>
  <si>
    <t>OTHR VEGETABLE MATERIALS</t>
  </si>
  <si>
    <t>Bamboos</t>
  </si>
  <si>
    <t>Rattans</t>
  </si>
  <si>
    <t>Canes</t>
  </si>
  <si>
    <t>Othr vegtbl matrls othr thn canes exclbamboo &amp; rtn</t>
  </si>
  <si>
    <t>Cotton linters</t>
  </si>
  <si>
    <t>Bidi wrapper leaves (tendu)</t>
  </si>
  <si>
    <t>Soap nut powder</t>
  </si>
  <si>
    <t>Other soap nuts</t>
  </si>
  <si>
    <t>Hard seeds pips hulls &amp; nuts usd for crvng</t>
  </si>
  <si>
    <t>Betel leaves</t>
  </si>
  <si>
    <t>Indian kaltha</t>
  </si>
  <si>
    <t>Coconut shell , unworked</t>
  </si>
  <si>
    <t>Rudraksha seed</t>
  </si>
  <si>
    <t>0thr crude vegetable matrls, inedible, nes</t>
  </si>
  <si>
    <t>DATA SOURCE: DGCI&amp;S</t>
  </si>
  <si>
    <t>Fixed Vegetable Oil, Cake &amp; Others</t>
  </si>
  <si>
    <t>Other Vegetable Materials</t>
  </si>
  <si>
    <t>11061010</t>
  </si>
  <si>
    <t>07139010</t>
  </si>
  <si>
    <t>FIXED VEGETABLE OIL, CAKE &amp; OTHERS</t>
  </si>
  <si>
    <t xml:space="preserve">Value </t>
  </si>
  <si>
    <t>09103090</t>
  </si>
  <si>
    <t>Turmeric ( Curcuma ) Others</t>
  </si>
  <si>
    <t>33019014</t>
  </si>
  <si>
    <t>Turmeric Oleoresins</t>
  </si>
  <si>
    <t>32030090</t>
  </si>
  <si>
    <t>Food Preparations Not Elsewhere Specified or Included, Others</t>
  </si>
  <si>
    <t>29393000</t>
  </si>
  <si>
    <t>Caffeine and its Salts</t>
  </si>
  <si>
    <t>VALUE IN US$ MILLION</t>
  </si>
  <si>
    <t>% GROWTH</t>
  </si>
  <si>
    <t>** SHELLAC &amp; LAC BASED DATA SUPPLIED BY "SHEFEXIL"</t>
  </si>
  <si>
    <t>SHELLAC &amp; LAC BASED PRODUCTS**</t>
  </si>
  <si>
    <t xml:space="preserve">GUAR GUM  </t>
  </si>
  <si>
    <t>Guar Gum</t>
  </si>
  <si>
    <t>** SHELLAC &amp; LAC BASED DATA SUPPLIED BY SHEFEXIL</t>
  </si>
  <si>
    <t>GRAND TOTAL</t>
  </si>
  <si>
    <t>13012000</t>
  </si>
  <si>
    <t>13019011</t>
  </si>
  <si>
    <t>13019012</t>
  </si>
  <si>
    <t>13019013</t>
  </si>
  <si>
    <t>13019016</t>
  </si>
  <si>
    <t>13019017</t>
  </si>
  <si>
    <t>13019018</t>
  </si>
  <si>
    <t>13019019</t>
  </si>
  <si>
    <t>13019021</t>
  </si>
  <si>
    <t>13019022</t>
  </si>
  <si>
    <t>13019029</t>
  </si>
  <si>
    <t>13019031</t>
  </si>
  <si>
    <t>13019032</t>
  </si>
  <si>
    <t>13019033</t>
  </si>
  <si>
    <t>13019039</t>
  </si>
  <si>
    <t>13021200</t>
  </si>
  <si>
    <t>13021300</t>
  </si>
  <si>
    <t>13021911</t>
  </si>
  <si>
    <t>13021912</t>
  </si>
  <si>
    <t>13021913</t>
  </si>
  <si>
    <t>13021914</t>
  </si>
  <si>
    <t>13021915</t>
  </si>
  <si>
    <t>13021916</t>
  </si>
  <si>
    <t>13021917</t>
  </si>
  <si>
    <t>13021918</t>
  </si>
  <si>
    <t>13021919</t>
  </si>
  <si>
    <t>13021930</t>
  </si>
  <si>
    <t>13021990</t>
  </si>
  <si>
    <t>13022000</t>
  </si>
  <si>
    <t>13023100</t>
  </si>
  <si>
    <t>13023240</t>
  </si>
  <si>
    <t>13023290</t>
  </si>
  <si>
    <t>13023900</t>
  </si>
  <si>
    <t>21011190</t>
  </si>
  <si>
    <t>21012090</t>
  </si>
  <si>
    <t>21069099</t>
  </si>
  <si>
    <t>29392090</t>
  </si>
  <si>
    <t>30039021</t>
  </si>
  <si>
    <t>33012400</t>
  </si>
  <si>
    <t>33012510</t>
  </si>
  <si>
    <t>33012520</t>
  </si>
  <si>
    <t>33012540</t>
  </si>
  <si>
    <t>33012590</t>
  </si>
  <si>
    <t>Extracts, Essences or Concentrates of Coffee;  Others</t>
  </si>
  <si>
    <t>Extracts, Essences or Concentrates of Tea or Mate;  Others</t>
  </si>
  <si>
    <t>Alkaloids, Natural or Reproduced by Synthesis, and their salts, ethers, esters, and other derivatives;Others</t>
  </si>
  <si>
    <t>Colouring matter of vegetable or animal origin; others</t>
  </si>
  <si>
    <t>Others vegetable saps &amp; extract</t>
  </si>
  <si>
    <t>Split</t>
  </si>
  <si>
    <t>Guar meal</t>
  </si>
  <si>
    <t>13023230</t>
  </si>
  <si>
    <t>Guargum treated &amp; pulverised</t>
  </si>
  <si>
    <t>12040010</t>
  </si>
  <si>
    <t>12040090</t>
  </si>
  <si>
    <t>12060010</t>
  </si>
  <si>
    <t>12060090</t>
  </si>
  <si>
    <t>12112000</t>
  </si>
  <si>
    <t>12119011</t>
  </si>
  <si>
    <t>12119012</t>
  </si>
  <si>
    <t>12119013</t>
  </si>
  <si>
    <t>12119014</t>
  </si>
  <si>
    <t>12119015</t>
  </si>
  <si>
    <t>12119019</t>
  </si>
  <si>
    <t>12119021</t>
  </si>
  <si>
    <t>12119022</t>
  </si>
  <si>
    <t>12119023</t>
  </si>
  <si>
    <t>12119024</t>
  </si>
  <si>
    <t>12119025</t>
  </si>
  <si>
    <t>12119026</t>
  </si>
  <si>
    <t>12119029</t>
  </si>
  <si>
    <t>12119031</t>
  </si>
  <si>
    <t>12119032</t>
  </si>
  <si>
    <t>12119033</t>
  </si>
  <si>
    <t>12119039</t>
  </si>
  <si>
    <t>12119041</t>
  </si>
  <si>
    <t>12119042</t>
  </si>
  <si>
    <t>12119043</t>
  </si>
  <si>
    <t>12119044</t>
  </si>
  <si>
    <t>12119045</t>
  </si>
  <si>
    <t>12119046</t>
  </si>
  <si>
    <t>12119047</t>
  </si>
  <si>
    <t>12119048</t>
  </si>
  <si>
    <t>12119049</t>
  </si>
  <si>
    <t>12119060</t>
  </si>
  <si>
    <t>12119070</t>
  </si>
  <si>
    <t>12119080</t>
  </si>
  <si>
    <t>12119091</t>
  </si>
  <si>
    <t>12119092</t>
  </si>
  <si>
    <t>12119093</t>
  </si>
  <si>
    <t>12119094</t>
  </si>
  <si>
    <t>12119095</t>
  </si>
  <si>
    <t>12119096</t>
  </si>
  <si>
    <t>12119099</t>
  </si>
  <si>
    <t>11063010</t>
  </si>
  <si>
    <t>11081990</t>
  </si>
  <si>
    <t>15155010</t>
  </si>
  <si>
    <t>15155091</t>
  </si>
  <si>
    <t>15155099</t>
  </si>
  <si>
    <t>15159010</t>
  </si>
  <si>
    <t>15159020</t>
  </si>
  <si>
    <t>15159030</t>
  </si>
  <si>
    <t>15159040</t>
  </si>
  <si>
    <t>15179010</t>
  </si>
  <si>
    <t>17029010</t>
  </si>
  <si>
    <t>23061020</t>
  </si>
  <si>
    <t>23061090</t>
  </si>
  <si>
    <t>23069011</t>
  </si>
  <si>
    <t>23069014</t>
  </si>
  <si>
    <t>23069017</t>
  </si>
  <si>
    <t>23069018</t>
  </si>
  <si>
    <t>23069024</t>
  </si>
  <si>
    <t>23069028</t>
  </si>
  <si>
    <t>23080000</t>
  </si>
  <si>
    <t>28332500</t>
  </si>
  <si>
    <t>28333090</t>
  </si>
  <si>
    <t>29142921</t>
  </si>
  <si>
    <t>44039914</t>
  </si>
  <si>
    <t>14011000</t>
  </si>
  <si>
    <t>14012000</t>
  </si>
  <si>
    <t>14019010</t>
  </si>
  <si>
    <t>14019090</t>
  </si>
  <si>
    <t>14042000</t>
  </si>
  <si>
    <t>14049010</t>
  </si>
  <si>
    <t>14049021</t>
  </si>
  <si>
    <t>14049029</t>
  </si>
  <si>
    <t>14049030</t>
  </si>
  <si>
    <t>14049040</t>
  </si>
  <si>
    <t>14049050</t>
  </si>
  <si>
    <t>14049060</t>
  </si>
  <si>
    <t>14049070</t>
  </si>
  <si>
    <t>14049090</t>
  </si>
  <si>
    <t>Plant and Plant Portions (Herbs)</t>
  </si>
  <si>
    <t>13019034</t>
  </si>
  <si>
    <t>Xanthium gum</t>
  </si>
  <si>
    <t>23069030</t>
  </si>
  <si>
    <t>Residues Babool Seed Extraction</t>
  </si>
  <si>
    <t>13019099</t>
  </si>
  <si>
    <t>Shellac and Lac-based Products**</t>
  </si>
  <si>
    <t>33012530</t>
  </si>
  <si>
    <t>Horsemin oil (ex-mentha sylvestries)</t>
  </si>
  <si>
    <t>21069030</t>
  </si>
  <si>
    <t>Betel nut product known as Supari</t>
  </si>
  <si>
    <t>OIL-CAKE AND OIL-CAKE MEAL DECRTICED,SOLVNT EXTRACTED (DEFATD) VARITY OF COTTON SEEDS</t>
  </si>
  <si>
    <t>*** Updated with revised final figure of 2021 as per DGCI&amp;S data</t>
  </si>
  <si>
    <t>PANEL-WISE SHEFEXIL EXPORT  PERFORMANCE FOR THE MONTH MARCH-2022 (FINAL)</t>
  </si>
  <si>
    <t>Mar-2021 R</t>
  </si>
  <si>
    <t>Mar-2022 F</t>
  </si>
  <si>
    <t>April-Mar 2021  (2020-21) R</t>
  </si>
  <si>
    <t>April-Mar 2022  (2021-22) F</t>
  </si>
  <si>
    <t>Mar-2022</t>
  </si>
  <si>
    <t>April-Mar 2022  (2021-22)</t>
  </si>
  <si>
    <t>Mar-2021</t>
  </si>
  <si>
    <t xml:space="preserve">April-Mar 2021  (2020-21) </t>
  </si>
  <si>
    <t>PANEL-WISE SHEFEXIL PRODUCTS EXPORT FOR THE MONTH MARCH -2022 (FINAL)</t>
  </si>
  <si>
    <t>13021400</t>
  </si>
  <si>
    <t>Sap/extracts of pyrethrum or of the roots of plants containing rotenone</t>
  </si>
  <si>
    <t>Shellac and Lac-based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</si>
</sst>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b/>
      <sz val="8"/>
      <color theme="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2"/>
      <color indexed="63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7">
    <xf numFmtId="0" fontId="0" fillId="0" borderId="0" xfId="0"/>
    <xf numFmtId="0" fontId="0" fillId="0" borderId="0" xfId="0"/>
    <xf numFmtId="2" fontId="0" fillId="0" borderId="0" xfId="0" applyNumberFormat="1"/>
    <xf numFmtId="2" fontId="6" fillId="0" borderId="1" xfId="0" applyNumberFormat="1" applyFont="1" applyFill="1" applyBorder="1"/>
    <xf numFmtId="0" fontId="0" fillId="0" borderId="0" xfId="0" applyFill="1"/>
    <xf numFmtId="2" fontId="0" fillId="0" borderId="0" xfId="0" applyNumberFormat="1" applyBorder="1"/>
    <xf numFmtId="2" fontId="6" fillId="0" borderId="0" xfId="0" applyNumberFormat="1" applyFont="1" applyFill="1"/>
    <xf numFmtId="2" fontId="5" fillId="0" borderId="0" xfId="0" applyNumberFormat="1" applyFont="1" applyFill="1"/>
    <xf numFmtId="1" fontId="13" fillId="0" borderId="1" xfId="1" applyNumberFormat="1" applyFont="1" applyFill="1" applyBorder="1" applyAlignment="1">
      <alignment horizontal="left"/>
    </xf>
    <xf numFmtId="1" fontId="13" fillId="0" borderId="2" xfId="1" applyNumberFormat="1" applyFont="1" applyFill="1" applyBorder="1" applyAlignment="1">
      <alignment horizontal="left"/>
    </xf>
    <xf numFmtId="49" fontId="11" fillId="0" borderId="1" xfId="1" applyNumberFormat="1" applyFont="1" applyFill="1" applyBorder="1" applyAlignment="1">
      <alignment horizontal="left"/>
    </xf>
    <xf numFmtId="1" fontId="13" fillId="0" borderId="0" xfId="1" applyNumberFormat="1" applyFont="1" applyFill="1" applyBorder="1" applyAlignment="1">
      <alignment horizontal="left"/>
    </xf>
    <xf numFmtId="2" fontId="11" fillId="0" borderId="1" xfId="1" applyNumberFormat="1" applyFont="1" applyFill="1" applyBorder="1" applyAlignment="1">
      <alignment horizontal="left"/>
    </xf>
    <xf numFmtId="1" fontId="14" fillId="0" borderId="2" xfId="1" applyNumberFormat="1" applyFont="1" applyFill="1" applyBorder="1" applyAlignment="1">
      <alignment horizontal="left"/>
    </xf>
    <xf numFmtId="2" fontId="6" fillId="2" borderId="1" xfId="0" applyNumberFormat="1" applyFont="1" applyFill="1" applyBorder="1"/>
    <xf numFmtId="49" fontId="5" fillId="0" borderId="5" xfId="0" applyNumberFormat="1" applyFont="1" applyFill="1" applyBorder="1" applyAlignment="1">
      <alignment wrapText="1"/>
    </xf>
    <xf numFmtId="2" fontId="16" fillId="0" borderId="1" xfId="1" applyNumberFormat="1" applyFont="1" applyFill="1" applyBorder="1" applyAlignment="1">
      <alignment horizontal="left"/>
    </xf>
    <xf numFmtId="2" fontId="16" fillId="0" borderId="2" xfId="1" applyNumberFormat="1" applyFont="1" applyFill="1" applyBorder="1" applyAlignment="1">
      <alignment horizontal="left"/>
    </xf>
    <xf numFmtId="2" fontId="16" fillId="0" borderId="1" xfId="1" applyNumberFormat="1" applyFont="1" applyFill="1" applyBorder="1" applyAlignment="1">
      <alignment horizontal="left" wrapText="1"/>
    </xf>
    <xf numFmtId="2" fontId="16" fillId="0" borderId="0" xfId="1" applyNumberFormat="1" applyFont="1" applyFill="1" applyBorder="1" applyAlignment="1">
      <alignment horizontal="left"/>
    </xf>
    <xf numFmtId="2" fontId="16" fillId="0" borderId="9" xfId="1" applyNumberFormat="1" applyFont="1" applyFill="1" applyBorder="1" applyAlignment="1">
      <alignment horizontal="left" wrapText="1"/>
    </xf>
    <xf numFmtId="2" fontId="16" fillId="0" borderId="5" xfId="1" applyNumberFormat="1" applyFont="1" applyFill="1" applyBorder="1" applyAlignment="1">
      <alignment horizontal="left"/>
    </xf>
    <xf numFmtId="2" fontId="16" fillId="0" borderId="5" xfId="1" applyNumberFormat="1" applyFont="1" applyFill="1" applyBorder="1" applyAlignment="1">
      <alignment horizontal="left" wrapText="1"/>
    </xf>
    <xf numFmtId="2" fontId="5" fillId="0" borderId="1" xfId="0" applyNumberFormat="1" applyFont="1" applyFill="1" applyBorder="1"/>
    <xf numFmtId="0" fontId="6" fillId="0" borderId="0" xfId="0" applyFont="1" applyFill="1"/>
    <xf numFmtId="0" fontId="5" fillId="0" borderId="0" xfId="0" applyFont="1" applyFill="1"/>
    <xf numFmtId="0" fontId="6" fillId="0" borderId="1" xfId="0" applyFont="1" applyFill="1" applyBorder="1"/>
    <xf numFmtId="0" fontId="5" fillId="0" borderId="1" xfId="0" applyFont="1" applyFill="1" applyBorder="1"/>
    <xf numFmtId="2" fontId="21" fillId="0" borderId="1" xfId="1" applyNumberFormat="1" applyFont="1" applyFill="1" applyBorder="1" applyAlignment="1">
      <alignment horizontal="right"/>
    </xf>
    <xf numFmtId="2" fontId="16" fillId="0" borderId="1" xfId="1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2" fontId="5" fillId="0" borderId="1" xfId="0" applyNumberFormat="1" applyFont="1" applyFill="1" applyBorder="1" applyAlignment="1">
      <alignment horizontal="left"/>
    </xf>
    <xf numFmtId="2" fontId="5" fillId="0" borderId="1" xfId="0" applyNumberFormat="1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left"/>
    </xf>
    <xf numFmtId="0" fontId="18" fillId="0" borderId="0" xfId="0" applyFont="1" applyFill="1" applyAlignment="1">
      <alignment wrapText="1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1" fillId="0" borderId="0" xfId="0" applyFont="1" applyFill="1" applyBorder="1" applyAlignment="1"/>
    <xf numFmtId="2" fontId="22" fillId="0" borderId="1" xfId="1" applyNumberFormat="1" applyFont="1" applyFill="1" applyBorder="1" applyAlignment="1">
      <alignment horizontal="center" wrapText="1"/>
    </xf>
    <xf numFmtId="2" fontId="1" fillId="0" borderId="1" xfId="0" applyNumberFormat="1" applyFont="1" applyBorder="1"/>
    <xf numFmtId="0" fontId="4" fillId="0" borderId="13" xfId="0" applyFont="1" applyFill="1" applyBorder="1" applyAlignment="1">
      <alignment horizontal="center"/>
    </xf>
    <xf numFmtId="2" fontId="5" fillId="0" borderId="2" xfId="0" applyNumberFormat="1" applyFont="1" applyFill="1" applyBorder="1"/>
    <xf numFmtId="2" fontId="6" fillId="0" borderId="2" xfId="0" applyNumberFormat="1" applyFont="1" applyFill="1" applyBorder="1"/>
    <xf numFmtId="2" fontId="6" fillId="2" borderId="2" xfId="0" applyNumberFormat="1" applyFont="1" applyFill="1" applyBorder="1"/>
    <xf numFmtId="2" fontId="8" fillId="0" borderId="20" xfId="1" applyNumberFormat="1" applyFont="1" applyFill="1" applyBorder="1" applyAlignment="1">
      <alignment horizontal="center" vertical="center"/>
    </xf>
    <xf numFmtId="2" fontId="3" fillId="0" borderId="20" xfId="1" applyNumberFormat="1" applyFont="1" applyFill="1" applyBorder="1" applyAlignment="1">
      <alignment horizontal="center" vertical="center" wrapText="1"/>
    </xf>
    <xf numFmtId="2" fontId="8" fillId="2" borderId="20" xfId="1" applyNumberFormat="1" applyFont="1" applyFill="1" applyBorder="1" applyAlignment="1">
      <alignment horizontal="center" vertical="center"/>
    </xf>
    <xf numFmtId="2" fontId="3" fillId="2" borderId="20" xfId="1" applyNumberFormat="1" applyFont="1" applyFill="1" applyBorder="1" applyAlignment="1">
      <alignment horizontal="center" vertical="center" wrapText="1"/>
    </xf>
    <xf numFmtId="2" fontId="3" fillId="2" borderId="21" xfId="1" applyNumberFormat="1" applyFont="1" applyFill="1" applyBorder="1" applyAlignment="1">
      <alignment horizontal="center" vertical="center" wrapText="1"/>
    </xf>
    <xf numFmtId="0" fontId="4" fillId="0" borderId="22" xfId="0" applyFont="1" applyFill="1" applyBorder="1"/>
    <xf numFmtId="2" fontId="6" fillId="2" borderId="23" xfId="0" applyNumberFormat="1" applyFont="1" applyFill="1" applyBorder="1"/>
    <xf numFmtId="0" fontId="4" fillId="0" borderId="24" xfId="0" applyFont="1" applyFill="1" applyBorder="1"/>
    <xf numFmtId="2" fontId="6" fillId="2" borderId="19" xfId="0" applyNumberFormat="1" applyFont="1" applyFill="1" applyBorder="1"/>
    <xf numFmtId="2" fontId="5" fillId="0" borderId="25" xfId="0" applyNumberFormat="1" applyFont="1" applyFill="1" applyBorder="1"/>
    <xf numFmtId="2" fontId="5" fillId="2" borderId="20" xfId="0" applyNumberFormat="1" applyFont="1" applyFill="1" applyBorder="1"/>
    <xf numFmtId="2" fontId="5" fillId="2" borderId="21" xfId="0" applyNumberFormat="1" applyFont="1" applyFill="1" applyBorder="1"/>
    <xf numFmtId="2" fontId="3" fillId="0" borderId="26" xfId="1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/>
    <xf numFmtId="2" fontId="5" fillId="0" borderId="5" xfId="0" applyNumberFormat="1" applyFont="1" applyFill="1" applyBorder="1"/>
    <xf numFmtId="2" fontId="8" fillId="2" borderId="28" xfId="1" applyNumberFormat="1" applyFont="1" applyFill="1" applyBorder="1" applyAlignment="1">
      <alignment horizontal="center" vertical="center"/>
    </xf>
    <xf numFmtId="2" fontId="6" fillId="2" borderId="22" xfId="0" applyNumberFormat="1" applyFont="1" applyFill="1" applyBorder="1"/>
    <xf numFmtId="2" fontId="6" fillId="2" borderId="24" xfId="0" applyNumberFormat="1" applyFont="1" applyFill="1" applyBorder="1"/>
    <xf numFmtId="2" fontId="5" fillId="2" borderId="28" xfId="0" applyNumberFormat="1" applyFont="1" applyFill="1" applyBorder="1"/>
    <xf numFmtId="1" fontId="5" fillId="0" borderId="10" xfId="0" applyNumberFormat="1" applyFont="1" applyFill="1" applyBorder="1" applyAlignment="1">
      <alignment horizontal="left"/>
    </xf>
    <xf numFmtId="2" fontId="22" fillId="0" borderId="10" xfId="1" applyNumberFormat="1" applyFont="1" applyFill="1" applyBorder="1" applyAlignment="1">
      <alignment horizontal="center" wrapText="1"/>
    </xf>
    <xf numFmtId="2" fontId="6" fillId="0" borderId="10" xfId="0" applyNumberFormat="1" applyFont="1" applyFill="1" applyBorder="1"/>
    <xf numFmtId="2" fontId="5" fillId="0" borderId="10" xfId="0" applyNumberFormat="1" applyFont="1" applyFill="1" applyBorder="1"/>
    <xf numFmtId="2" fontId="6" fillId="2" borderId="10" xfId="0" applyNumberFormat="1" applyFont="1" applyFill="1" applyBorder="1"/>
    <xf numFmtId="2" fontId="5" fillId="2" borderId="10" xfId="0" applyNumberFormat="1" applyFont="1" applyFill="1" applyBorder="1"/>
    <xf numFmtId="2" fontId="23" fillId="3" borderId="29" xfId="0" applyNumberFormat="1" applyFont="1" applyFill="1" applyBorder="1"/>
    <xf numFmtId="2" fontId="23" fillId="3" borderId="30" xfId="0" applyNumberFormat="1" applyFont="1" applyFill="1" applyBorder="1"/>
    <xf numFmtId="0" fontId="6" fillId="0" borderId="2" xfId="0" applyFont="1" applyFill="1" applyBorder="1"/>
    <xf numFmtId="0" fontId="5" fillId="0" borderId="2" xfId="0" applyFont="1" applyFill="1" applyBorder="1"/>
    <xf numFmtId="2" fontId="5" fillId="2" borderId="2" xfId="0" applyNumberFormat="1" applyFont="1" applyFill="1" applyBorder="1"/>
    <xf numFmtId="2" fontId="10" fillId="0" borderId="20" xfId="1" applyNumberFormat="1" applyFont="1" applyFill="1" applyBorder="1" applyAlignment="1">
      <alignment horizontal="center" vertical="center"/>
    </xf>
    <xf numFmtId="2" fontId="11" fillId="0" borderId="20" xfId="1" applyNumberFormat="1" applyFont="1" applyFill="1" applyBorder="1" applyAlignment="1">
      <alignment horizontal="center" vertical="center" wrapText="1"/>
    </xf>
    <xf numFmtId="2" fontId="10" fillId="2" borderId="20" xfId="1" applyNumberFormat="1" applyFont="1" applyFill="1" applyBorder="1" applyAlignment="1">
      <alignment horizontal="center" vertical="center"/>
    </xf>
    <xf numFmtId="2" fontId="11" fillId="2" borderId="20" xfId="1" applyNumberFormat="1" applyFont="1" applyFill="1" applyBorder="1" applyAlignment="1">
      <alignment horizontal="center" vertical="center" wrapText="1"/>
    </xf>
    <xf numFmtId="2" fontId="11" fillId="2" borderId="21" xfId="1" applyNumberFormat="1" applyFont="1" applyFill="1" applyBorder="1" applyAlignment="1">
      <alignment horizontal="center" vertical="center" wrapText="1"/>
    </xf>
    <xf numFmtId="2" fontId="5" fillId="0" borderId="2" xfId="0" quotePrefix="1" applyNumberFormat="1" applyFont="1" applyFill="1" applyBorder="1" applyAlignment="1">
      <alignment horizontal="left"/>
    </xf>
    <xf numFmtId="2" fontId="5" fillId="0" borderId="2" xfId="0" applyNumberFormat="1" applyFont="1" applyFill="1" applyBorder="1" applyAlignment="1">
      <alignment vertical="top" wrapText="1"/>
    </xf>
    <xf numFmtId="0" fontId="4" fillId="0" borderId="2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49" fontId="5" fillId="0" borderId="1" xfId="0" quotePrefix="1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49" fontId="11" fillId="0" borderId="1" xfId="0" quotePrefix="1" applyNumberFormat="1" applyFont="1" applyFill="1" applyBorder="1" applyAlignment="1">
      <alignment horizontal="left"/>
    </xf>
    <xf numFmtId="2" fontId="16" fillId="0" borderId="2" xfId="1" applyNumberFormat="1" applyFont="1" applyFill="1" applyBorder="1" applyAlignment="1">
      <alignment horizontal="left" wrapText="1"/>
    </xf>
    <xf numFmtId="2" fontId="11" fillId="0" borderId="1" xfId="1" applyNumberFormat="1" applyFont="1" applyFill="1" applyBorder="1" applyAlignment="1">
      <alignment horizontal="left" wrapText="1"/>
    </xf>
    <xf numFmtId="2" fontId="5" fillId="0" borderId="0" xfId="0" applyNumberFormat="1" applyFont="1" applyAlignment="1">
      <alignment horizontal="left" vertical="center" wrapText="1"/>
    </xf>
    <xf numFmtId="1" fontId="4" fillId="3" borderId="31" xfId="0" applyNumberFormat="1" applyFont="1" applyFill="1" applyBorder="1" applyAlignment="1">
      <alignment horizontal="center" vertical="center"/>
    </xf>
    <xf numFmtId="1" fontId="4" fillId="3" borderId="29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2" fontId="5" fillId="0" borderId="5" xfId="0" quotePrefix="1" applyNumberFormat="1" applyFont="1" applyBorder="1" applyAlignment="1">
      <alignment horizontal="center" vertical="center" wrapText="1"/>
    </xf>
    <xf numFmtId="2" fontId="5" fillId="0" borderId="6" xfId="0" quotePrefix="1" applyNumberFormat="1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0" fontId="20" fillId="2" borderId="1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wrapText="1"/>
    </xf>
    <xf numFmtId="2" fontId="5" fillId="2" borderId="33" xfId="0" applyNumberFormat="1" applyFont="1" applyFill="1" applyBorder="1" applyAlignment="1">
      <alignment horizontal="center" wrapText="1"/>
    </xf>
    <xf numFmtId="2" fontId="5" fillId="2" borderId="5" xfId="0" quotePrefix="1" applyNumberFormat="1" applyFont="1" applyFill="1" applyBorder="1" applyAlignment="1">
      <alignment horizontal="center" wrapText="1"/>
    </xf>
    <xf numFmtId="2" fontId="5" fillId="2" borderId="6" xfId="0" quotePrefix="1" applyNumberFormat="1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20" fillId="0" borderId="32" xfId="0" applyFont="1" applyFill="1" applyBorder="1" applyAlignment="1">
      <alignment horizontal="center"/>
    </xf>
    <xf numFmtId="0" fontId="19" fillId="0" borderId="3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2" fontId="9" fillId="0" borderId="0" xfId="0" applyNumberFormat="1" applyFont="1" applyAlignment="1">
      <alignment vertical="center" wrapText="1"/>
    </xf>
    <xf numFmtId="2" fontId="12" fillId="2" borderId="1" xfId="0" applyNumberFormat="1" applyFont="1" applyFill="1" applyBorder="1" applyAlignment="1">
      <alignment horizontal="center" wrapText="1"/>
    </xf>
    <xf numFmtId="2" fontId="12" fillId="2" borderId="19" xfId="0" applyNumberFormat="1" applyFont="1" applyFill="1" applyBorder="1" applyAlignment="1">
      <alignment horizontal="center" wrapText="1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2" fontId="12" fillId="2" borderId="24" xfId="0" quotePrefix="1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0" fillId="0" borderId="12" xfId="0" applyBorder="1"/>
    <xf numFmtId="0" fontId="0" fillId="0" borderId="8" xfId="0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9"/>
  <sheetViews>
    <sheetView workbookViewId="0">
      <selection activeCell="Q5" sqref="Q5"/>
    </sheetView>
  </sheetViews>
  <sheetFormatPr defaultRowHeight="15" x14ac:dyDescent="0.25"/>
  <cols>
    <col min="1" max="1" width="9" style="37" bestFit="1" customWidth="1"/>
    <col min="2" max="2" width="31.28515625" style="25" customWidth="1"/>
    <col min="3" max="3" width="11.28515625" style="24" customWidth="1"/>
    <col min="4" max="4" width="8.42578125" style="25" bestFit="1" customWidth="1"/>
    <col min="5" max="5" width="10.42578125" style="24" bestFit="1" customWidth="1"/>
    <col min="6" max="6" width="8.42578125" style="25" bestFit="1" customWidth="1"/>
    <col min="7" max="7" width="11.42578125" style="24" bestFit="1" customWidth="1"/>
    <col min="8" max="8" width="8.85546875" style="25" customWidth="1"/>
    <col min="9" max="9" width="11.42578125" style="24" bestFit="1" customWidth="1"/>
    <col min="10" max="10" width="9.42578125" style="25" bestFit="1" customWidth="1"/>
    <col min="11" max="11" width="8.7109375" style="6" bestFit="1" customWidth="1"/>
    <col min="12" max="12" width="7.85546875" style="7" customWidth="1"/>
    <col min="13" max="13" width="9.7109375" style="6" customWidth="1"/>
    <col min="14" max="14" width="8.28515625" style="7" customWidth="1"/>
  </cols>
  <sheetData>
    <row r="1" spans="1:27" ht="16.5" customHeight="1" thickBot="1" x14ac:dyDescent="0.3">
      <c r="A1" s="115" t="s">
        <v>326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7"/>
    </row>
    <row r="2" spans="1:27" s="1" customFormat="1" ht="16.5" customHeight="1" x14ac:dyDescent="0.25">
      <c r="A2" s="99" t="s">
        <v>0</v>
      </c>
      <c r="B2" s="119" t="s">
        <v>1</v>
      </c>
      <c r="C2" s="118" t="s">
        <v>165</v>
      </c>
      <c r="D2" s="118"/>
      <c r="E2" s="118"/>
      <c r="F2" s="118"/>
      <c r="G2" s="118"/>
      <c r="H2" s="118"/>
      <c r="I2" s="118"/>
      <c r="J2" s="118"/>
      <c r="K2" s="102" t="s">
        <v>166</v>
      </c>
      <c r="L2" s="103"/>
      <c r="M2" s="103"/>
      <c r="N2" s="104"/>
      <c r="O2"/>
      <c r="P2"/>
      <c r="Q2"/>
      <c r="R2"/>
      <c r="S2"/>
      <c r="T2"/>
      <c r="U2"/>
      <c r="V2"/>
      <c r="W2"/>
      <c r="X2"/>
      <c r="Y2"/>
      <c r="Z2"/>
      <c r="AA2"/>
    </row>
    <row r="3" spans="1:27" ht="27.95" customHeight="1" x14ac:dyDescent="0.25">
      <c r="A3" s="100"/>
      <c r="B3" s="120"/>
      <c r="C3" s="97" t="s">
        <v>318</v>
      </c>
      <c r="D3" s="98"/>
      <c r="E3" s="97" t="s">
        <v>319</v>
      </c>
      <c r="F3" s="98"/>
      <c r="G3" s="109" t="s">
        <v>320</v>
      </c>
      <c r="H3" s="110"/>
      <c r="I3" s="109" t="s">
        <v>321</v>
      </c>
      <c r="J3" s="110"/>
      <c r="K3" s="113" t="s">
        <v>322</v>
      </c>
      <c r="L3" s="114"/>
      <c r="M3" s="111" t="s">
        <v>323</v>
      </c>
      <c r="N3" s="112"/>
    </row>
    <row r="4" spans="1:27" ht="16.5" thickBot="1" x14ac:dyDescent="0.3">
      <c r="A4" s="101"/>
      <c r="B4" s="82" t="s">
        <v>2</v>
      </c>
      <c r="C4" s="75" t="s">
        <v>3</v>
      </c>
      <c r="D4" s="76" t="s">
        <v>156</v>
      </c>
      <c r="E4" s="75" t="s">
        <v>3</v>
      </c>
      <c r="F4" s="76" t="s">
        <v>156</v>
      </c>
      <c r="G4" s="75" t="s">
        <v>3</v>
      </c>
      <c r="H4" s="76" t="s">
        <v>156</v>
      </c>
      <c r="I4" s="75" t="s">
        <v>3</v>
      </c>
      <c r="J4" s="76" t="s">
        <v>156</v>
      </c>
      <c r="K4" s="77" t="s">
        <v>3</v>
      </c>
      <c r="L4" s="78" t="s">
        <v>156</v>
      </c>
      <c r="M4" s="77" t="s">
        <v>3</v>
      </c>
      <c r="N4" s="79" t="s">
        <v>156</v>
      </c>
    </row>
    <row r="5" spans="1:27" x14ac:dyDescent="0.25">
      <c r="A5" s="9" t="s">
        <v>4</v>
      </c>
      <c r="B5" s="87" t="s">
        <v>5</v>
      </c>
      <c r="C5" s="43">
        <v>807.92</v>
      </c>
      <c r="D5" s="42">
        <v>0.67000000000000015</v>
      </c>
      <c r="E5" s="43">
        <v>824.3</v>
      </c>
      <c r="F5" s="42">
        <v>0.87000000000000011</v>
      </c>
      <c r="G5" s="43">
        <v>7538.3399999999965</v>
      </c>
      <c r="H5" s="42">
        <v>7.4899999999999993</v>
      </c>
      <c r="I5" s="43">
        <v>9065.25</v>
      </c>
      <c r="J5" s="42">
        <v>9.7399999999999984</v>
      </c>
      <c r="K5" s="44">
        <f t="shared" ref="K5:L5" si="0">IFERROR(((E5-C5)/C5)*100,"")</f>
        <v>2.0274284582631941</v>
      </c>
      <c r="L5" s="74">
        <f t="shared" si="0"/>
        <v>29.850746268656703</v>
      </c>
      <c r="M5" s="44">
        <f t="shared" ref="M5:N5" si="1">IFERROR(((I5-G5)/G5)*100,"")</f>
        <v>20.255255135746122</v>
      </c>
      <c r="N5" s="74">
        <f t="shared" si="1"/>
        <v>30.040053404539375</v>
      </c>
    </row>
    <row r="6" spans="1:27" x14ac:dyDescent="0.25">
      <c r="A6" s="8" t="s">
        <v>6</v>
      </c>
      <c r="B6" s="18" t="s">
        <v>7</v>
      </c>
      <c r="C6" s="3">
        <v>63.85</v>
      </c>
      <c r="D6" s="23">
        <v>0.4</v>
      </c>
      <c r="E6" s="3">
        <v>77.19</v>
      </c>
      <c r="F6" s="23">
        <v>0.16999999999999998</v>
      </c>
      <c r="G6" s="3">
        <v>611.65</v>
      </c>
      <c r="H6" s="23">
        <v>3.6300000000000003</v>
      </c>
      <c r="I6" s="3">
        <v>660.41999999999985</v>
      </c>
      <c r="J6" s="23">
        <v>3.29</v>
      </c>
      <c r="K6" s="44">
        <f t="shared" ref="K6:K15" si="2">IFERROR(((E6-C6)/C6)*100,"")</f>
        <v>20.892717306186366</v>
      </c>
      <c r="L6" s="74">
        <f t="shared" ref="L6:L15" si="3">IFERROR(((F6-D6)/D6)*100,"")</f>
        <v>-57.500000000000007</v>
      </c>
      <c r="M6" s="44">
        <f t="shared" ref="M6:M15" si="4">IFERROR(((I6-G6)/G6)*100,"")</f>
        <v>7.9735142646938399</v>
      </c>
      <c r="N6" s="74">
        <f t="shared" ref="N6:N15" si="5">IFERROR(((J6-H6)/H6)*100,"")</f>
        <v>-9.3663911845730095</v>
      </c>
    </row>
    <row r="7" spans="1:27" x14ac:dyDescent="0.25">
      <c r="A7" s="10" t="s">
        <v>8</v>
      </c>
      <c r="B7" s="88" t="s">
        <v>9</v>
      </c>
      <c r="C7" s="3">
        <v>109.38</v>
      </c>
      <c r="D7" s="23">
        <v>0.16</v>
      </c>
      <c r="E7" s="3">
        <v>44.01</v>
      </c>
      <c r="F7" s="23">
        <v>0.09</v>
      </c>
      <c r="G7" s="3">
        <v>1162.22</v>
      </c>
      <c r="H7" s="23">
        <v>1.5800000000000003</v>
      </c>
      <c r="I7" s="3">
        <v>1024.5799999999997</v>
      </c>
      <c r="J7" s="23">
        <v>1.7000000000000004</v>
      </c>
      <c r="K7" s="44">
        <f t="shared" si="2"/>
        <v>-59.764125068568298</v>
      </c>
      <c r="L7" s="74">
        <f t="shared" si="3"/>
        <v>-43.750000000000007</v>
      </c>
      <c r="M7" s="44">
        <f t="shared" si="4"/>
        <v>-11.842852471993282</v>
      </c>
      <c r="N7" s="74">
        <f t="shared" si="5"/>
        <v>7.5949367088607653</v>
      </c>
    </row>
    <row r="8" spans="1:27" x14ac:dyDescent="0.25">
      <c r="A8" s="10" t="s">
        <v>10</v>
      </c>
      <c r="B8" s="88" t="s">
        <v>11</v>
      </c>
      <c r="C8" s="3">
        <v>381.63</v>
      </c>
      <c r="D8" s="23">
        <v>1.33</v>
      </c>
      <c r="E8" s="3">
        <v>442.26</v>
      </c>
      <c r="F8" s="23">
        <v>1.32</v>
      </c>
      <c r="G8" s="3">
        <v>4241.34</v>
      </c>
      <c r="H8" s="23">
        <v>13.419999999999993</v>
      </c>
      <c r="I8" s="3">
        <v>4245.8999999999996</v>
      </c>
      <c r="J8" s="23">
        <v>13.569999999999995</v>
      </c>
      <c r="K8" s="44">
        <f t="shared" si="2"/>
        <v>15.887115792783584</v>
      </c>
      <c r="L8" s="74">
        <f t="shared" si="3"/>
        <v>-0.75187969924812093</v>
      </c>
      <c r="M8" s="44">
        <f t="shared" si="4"/>
        <v>0.10751319158566609</v>
      </c>
      <c r="N8" s="74">
        <f t="shared" si="5"/>
        <v>1.1177347242921178</v>
      </c>
    </row>
    <row r="9" spans="1:27" x14ac:dyDescent="0.25">
      <c r="A9" s="84" t="s">
        <v>157</v>
      </c>
      <c r="B9" s="30" t="s">
        <v>158</v>
      </c>
      <c r="C9" s="3">
        <v>821.34</v>
      </c>
      <c r="D9" s="23">
        <v>1.6300000000000001</v>
      </c>
      <c r="E9" s="3">
        <v>488.5</v>
      </c>
      <c r="F9" s="23">
        <v>4.3</v>
      </c>
      <c r="G9" s="3">
        <v>14092.739999999996</v>
      </c>
      <c r="H9" s="23">
        <v>43.669999999999987</v>
      </c>
      <c r="I9" s="3">
        <v>6558.2700000000032</v>
      </c>
      <c r="J9" s="23">
        <v>46.529999999999994</v>
      </c>
      <c r="K9" s="44">
        <f t="shared" si="2"/>
        <v>-40.524021720602917</v>
      </c>
      <c r="L9" s="74">
        <f t="shared" si="3"/>
        <v>163.80368098159508</v>
      </c>
      <c r="M9" s="44">
        <f t="shared" si="4"/>
        <v>-53.463485454212559</v>
      </c>
      <c r="N9" s="74">
        <f t="shared" si="5"/>
        <v>6.5491183879093366</v>
      </c>
    </row>
    <row r="10" spans="1:27" x14ac:dyDescent="0.25">
      <c r="A10" s="8" t="s">
        <v>12</v>
      </c>
      <c r="B10" s="18" t="s">
        <v>13</v>
      </c>
      <c r="C10" s="3">
        <v>2157.27</v>
      </c>
      <c r="D10" s="23">
        <v>2.0700000000000003</v>
      </c>
      <c r="E10" s="3">
        <v>2408.17</v>
      </c>
      <c r="F10" s="23">
        <v>2.4499999999999997</v>
      </c>
      <c r="G10" s="3">
        <v>36975.42</v>
      </c>
      <c r="H10" s="23">
        <v>30.62</v>
      </c>
      <c r="I10" s="3">
        <v>29966.680000000004</v>
      </c>
      <c r="J10" s="23">
        <v>30.580000000000002</v>
      </c>
      <c r="K10" s="44">
        <f t="shared" si="2"/>
        <v>11.63044032504045</v>
      </c>
      <c r="L10" s="74">
        <f t="shared" si="3"/>
        <v>18.357487922705285</v>
      </c>
      <c r="M10" s="44">
        <f t="shared" si="4"/>
        <v>-18.955132896394399</v>
      </c>
      <c r="N10" s="74">
        <f t="shared" si="5"/>
        <v>-0.13063357282821406</v>
      </c>
    </row>
    <row r="11" spans="1:27" x14ac:dyDescent="0.25">
      <c r="A11" s="8" t="s">
        <v>14</v>
      </c>
      <c r="B11" s="18" t="s">
        <v>15</v>
      </c>
      <c r="C11" s="3">
        <v>396.43</v>
      </c>
      <c r="D11" s="23">
        <v>0.37</v>
      </c>
      <c r="E11" s="3">
        <v>212.28</v>
      </c>
      <c r="F11" s="23">
        <v>0.25</v>
      </c>
      <c r="G11" s="3">
        <v>6293.3800000000028</v>
      </c>
      <c r="H11" s="23">
        <v>5.899999999999995</v>
      </c>
      <c r="I11" s="3">
        <v>3052.6699999999996</v>
      </c>
      <c r="J11" s="23">
        <v>3.6999999999999993</v>
      </c>
      <c r="K11" s="44">
        <f t="shared" si="2"/>
        <v>-46.452084857351863</v>
      </c>
      <c r="L11" s="74">
        <f t="shared" si="3"/>
        <v>-32.432432432432435</v>
      </c>
      <c r="M11" s="44">
        <f t="shared" si="4"/>
        <v>-51.493950786381902</v>
      </c>
      <c r="N11" s="74">
        <f t="shared" si="5"/>
        <v>-37.288135593220304</v>
      </c>
    </row>
    <row r="12" spans="1:27" x14ac:dyDescent="0.25">
      <c r="A12" s="8" t="s">
        <v>16</v>
      </c>
      <c r="B12" s="18" t="s">
        <v>17</v>
      </c>
      <c r="C12" s="3">
        <v>2339.0300000000002</v>
      </c>
      <c r="D12" s="23">
        <v>2.04</v>
      </c>
      <c r="E12" s="3">
        <v>1739.75</v>
      </c>
      <c r="F12" s="23">
        <v>0.98000000000000009</v>
      </c>
      <c r="G12" s="3">
        <v>38475.93</v>
      </c>
      <c r="H12" s="23">
        <v>22.19</v>
      </c>
      <c r="I12" s="3">
        <v>21550.600000000002</v>
      </c>
      <c r="J12" s="23">
        <v>13.409999999999998</v>
      </c>
      <c r="K12" s="44">
        <f t="shared" si="2"/>
        <v>-25.620877030221934</v>
      </c>
      <c r="L12" s="74">
        <f t="shared" si="3"/>
        <v>-51.960784313725497</v>
      </c>
      <c r="M12" s="44">
        <f t="shared" si="4"/>
        <v>-43.989398047038755</v>
      </c>
      <c r="N12" s="74">
        <f t="shared" si="5"/>
        <v>-39.567372690401093</v>
      </c>
    </row>
    <row r="13" spans="1:27" x14ac:dyDescent="0.25">
      <c r="A13" s="8" t="s">
        <v>173</v>
      </c>
      <c r="B13" s="18" t="s">
        <v>18</v>
      </c>
      <c r="C13" s="3">
        <v>832.58</v>
      </c>
      <c r="D13" s="23">
        <v>0.67000000000000015</v>
      </c>
      <c r="E13" s="3">
        <v>183.93</v>
      </c>
      <c r="F13" s="23">
        <v>0.38000000000000006</v>
      </c>
      <c r="G13" s="3">
        <v>1685.33</v>
      </c>
      <c r="H13" s="23">
        <v>2.4599999999999986</v>
      </c>
      <c r="I13" s="3">
        <v>1225.2900000000002</v>
      </c>
      <c r="J13" s="23">
        <v>2.23</v>
      </c>
      <c r="K13" s="44">
        <f t="shared" si="2"/>
        <v>-77.908429220014895</v>
      </c>
      <c r="L13" s="74">
        <f t="shared" si="3"/>
        <v>-43.28358208955224</v>
      </c>
      <c r="M13" s="44">
        <f t="shared" si="4"/>
        <v>-27.296731203977842</v>
      </c>
      <c r="N13" s="74">
        <f t="shared" si="5"/>
        <v>-9.3495934959349096</v>
      </c>
    </row>
    <row r="14" spans="1:27" x14ac:dyDescent="0.25">
      <c r="A14" s="8" t="s">
        <v>174</v>
      </c>
      <c r="B14" s="18" t="s">
        <v>19</v>
      </c>
      <c r="C14" s="3">
        <v>94.41</v>
      </c>
      <c r="D14" s="23">
        <v>0.49000000000000005</v>
      </c>
      <c r="E14" s="3">
        <v>85.03</v>
      </c>
      <c r="F14" s="23">
        <v>0.31000000000000005</v>
      </c>
      <c r="G14" s="3">
        <v>408.59999999999991</v>
      </c>
      <c r="H14" s="23">
        <v>2.12</v>
      </c>
      <c r="I14" s="3">
        <v>595.4699999999998</v>
      </c>
      <c r="J14" s="23">
        <v>2.7</v>
      </c>
      <c r="K14" s="44">
        <f t="shared" si="2"/>
        <v>-9.935388200402496</v>
      </c>
      <c r="L14" s="74">
        <f t="shared" si="3"/>
        <v>-36.734693877551017</v>
      </c>
      <c r="M14" s="44">
        <f t="shared" si="4"/>
        <v>45.734214390602041</v>
      </c>
      <c r="N14" s="74">
        <f t="shared" si="5"/>
        <v>27.358490566037734</v>
      </c>
    </row>
    <row r="15" spans="1:27" x14ac:dyDescent="0.25">
      <c r="A15" s="8" t="s">
        <v>175</v>
      </c>
      <c r="B15" s="18" t="s">
        <v>20</v>
      </c>
      <c r="C15" s="3">
        <v>0</v>
      </c>
      <c r="D15" s="23">
        <v>0</v>
      </c>
      <c r="E15" s="3">
        <v>0</v>
      </c>
      <c r="F15" s="23">
        <v>0</v>
      </c>
      <c r="G15" s="3">
        <v>0.38</v>
      </c>
      <c r="H15" s="23">
        <v>0</v>
      </c>
      <c r="I15" s="3">
        <v>2.04</v>
      </c>
      <c r="J15" s="23">
        <v>0.01</v>
      </c>
      <c r="K15" s="44" t="str">
        <f t="shared" si="2"/>
        <v/>
      </c>
      <c r="L15" s="74" t="str">
        <f t="shared" si="3"/>
        <v/>
      </c>
      <c r="M15" s="44">
        <f t="shared" si="4"/>
        <v>436.84210526315798</v>
      </c>
      <c r="N15" s="74" t="str">
        <f t="shared" si="5"/>
        <v/>
      </c>
    </row>
    <row r="16" spans="1:27" x14ac:dyDescent="0.25">
      <c r="A16" s="8" t="s">
        <v>176</v>
      </c>
      <c r="B16" s="18" t="s">
        <v>21</v>
      </c>
      <c r="C16" s="3">
        <v>135.87</v>
      </c>
      <c r="D16" s="23">
        <v>1.04</v>
      </c>
      <c r="E16" s="3">
        <v>75</v>
      </c>
      <c r="F16" s="23">
        <v>0.64</v>
      </c>
      <c r="G16" s="3">
        <v>1496.2699999999995</v>
      </c>
      <c r="H16" s="23">
        <v>12.430000000000001</v>
      </c>
      <c r="I16" s="3">
        <v>1224.06</v>
      </c>
      <c r="J16" s="23">
        <v>9.5399999999999974</v>
      </c>
      <c r="K16" s="44">
        <f t="shared" ref="K16:K59" si="6">IFERROR(((E16-C16)/C16)*100,"")</f>
        <v>-44.80017663943476</v>
      </c>
      <c r="L16" s="74">
        <f t="shared" ref="L16:L63" si="7">IFERROR(((F16-D16)/D16)*100,"")</f>
        <v>-38.461538461538467</v>
      </c>
      <c r="M16" s="44">
        <f t="shared" ref="M16:M63" si="8">IFERROR(((I16-G16)/G16)*100,"")</f>
        <v>-18.192572196194515</v>
      </c>
      <c r="N16" s="74">
        <f t="shared" ref="N16:N63" si="9">IFERROR(((J16-H16)/H16)*100,"")</f>
        <v>-23.250201126307353</v>
      </c>
    </row>
    <row r="17" spans="1:14" x14ac:dyDescent="0.25">
      <c r="A17" s="8" t="s">
        <v>177</v>
      </c>
      <c r="B17" s="18" t="s">
        <v>22</v>
      </c>
      <c r="C17" s="3">
        <v>190.26</v>
      </c>
      <c r="D17" s="23">
        <v>0.34</v>
      </c>
      <c r="E17" s="3">
        <v>207.86</v>
      </c>
      <c r="F17" s="23">
        <v>0.46</v>
      </c>
      <c r="G17" s="3">
        <v>1170.46</v>
      </c>
      <c r="H17" s="23">
        <v>2.6199999999999988</v>
      </c>
      <c r="I17" s="3">
        <v>1006.57</v>
      </c>
      <c r="J17" s="23">
        <v>2.46</v>
      </c>
      <c r="K17" s="44">
        <f t="shared" si="6"/>
        <v>9.2504993167244951</v>
      </c>
      <c r="L17" s="74">
        <f t="shared" si="7"/>
        <v>35.294117647058819</v>
      </c>
      <c r="M17" s="44">
        <f t="shared" si="8"/>
        <v>-14.002187174273361</v>
      </c>
      <c r="N17" s="74">
        <f t="shared" si="9"/>
        <v>-6.1068702290075914</v>
      </c>
    </row>
    <row r="18" spans="1:14" x14ac:dyDescent="0.25">
      <c r="A18" s="8" t="s">
        <v>178</v>
      </c>
      <c r="B18" s="18" t="s">
        <v>23</v>
      </c>
      <c r="C18" s="3">
        <v>0</v>
      </c>
      <c r="D18" s="23">
        <v>0</v>
      </c>
      <c r="E18" s="3">
        <v>0.05</v>
      </c>
      <c r="F18" s="23">
        <v>0</v>
      </c>
      <c r="G18" s="3">
        <v>1.24</v>
      </c>
      <c r="H18" s="23">
        <v>0</v>
      </c>
      <c r="I18" s="3">
        <v>0.87</v>
      </c>
      <c r="J18" s="23">
        <v>0</v>
      </c>
      <c r="K18" s="44" t="str">
        <f t="shared" si="6"/>
        <v/>
      </c>
      <c r="L18" s="74" t="str">
        <f t="shared" si="7"/>
        <v/>
      </c>
      <c r="M18" s="44">
        <f t="shared" si="8"/>
        <v>-29.838709677419356</v>
      </c>
      <c r="N18" s="74" t="str">
        <f t="shared" si="9"/>
        <v/>
      </c>
    </row>
    <row r="19" spans="1:14" x14ac:dyDescent="0.25">
      <c r="A19" s="8" t="s">
        <v>179</v>
      </c>
      <c r="B19" s="18" t="s">
        <v>24</v>
      </c>
      <c r="C19" s="3">
        <v>0.08</v>
      </c>
      <c r="D19" s="23">
        <v>0</v>
      </c>
      <c r="E19" s="3">
        <v>0</v>
      </c>
      <c r="F19" s="23">
        <v>0</v>
      </c>
      <c r="G19" s="3">
        <v>0.29000000000000004</v>
      </c>
      <c r="H19" s="23">
        <v>0</v>
      </c>
      <c r="I19" s="3">
        <v>0.04</v>
      </c>
      <c r="J19" s="23">
        <v>0</v>
      </c>
      <c r="K19" s="44">
        <f t="shared" si="6"/>
        <v>-100</v>
      </c>
      <c r="L19" s="74" t="str">
        <f t="shared" si="7"/>
        <v/>
      </c>
      <c r="M19" s="44">
        <f t="shared" si="8"/>
        <v>-86.206896551724142</v>
      </c>
      <c r="N19" s="74" t="str">
        <f t="shared" si="9"/>
        <v/>
      </c>
    </row>
    <row r="20" spans="1:14" x14ac:dyDescent="0.25">
      <c r="A20" s="8" t="s">
        <v>180</v>
      </c>
      <c r="B20" s="18" t="s">
        <v>25</v>
      </c>
      <c r="C20" s="3">
        <v>66.709999999999994</v>
      </c>
      <c r="D20" s="23">
        <v>0.15</v>
      </c>
      <c r="E20" s="3">
        <v>157.41</v>
      </c>
      <c r="F20" s="23">
        <v>0.12</v>
      </c>
      <c r="G20" s="3">
        <v>528.2299999999999</v>
      </c>
      <c r="H20" s="23">
        <v>1.2000000000000002</v>
      </c>
      <c r="I20" s="3">
        <v>509.30999999999989</v>
      </c>
      <c r="J20" s="23">
        <v>1.07</v>
      </c>
      <c r="K20" s="44">
        <f t="shared" si="6"/>
        <v>135.96162494378657</v>
      </c>
      <c r="L20" s="74">
        <f t="shared" si="7"/>
        <v>-20</v>
      </c>
      <c r="M20" s="44">
        <f t="shared" si="8"/>
        <v>-3.5817730912670651</v>
      </c>
      <c r="N20" s="74">
        <f t="shared" si="9"/>
        <v>-10.833333333333343</v>
      </c>
    </row>
    <row r="21" spans="1:14" x14ac:dyDescent="0.25">
      <c r="A21" s="8" t="s">
        <v>181</v>
      </c>
      <c r="B21" s="18" t="s">
        <v>26</v>
      </c>
      <c r="C21" s="3">
        <v>0</v>
      </c>
      <c r="D21" s="23">
        <v>0</v>
      </c>
      <c r="E21" s="3">
        <v>0.22</v>
      </c>
      <c r="F21" s="23">
        <v>0</v>
      </c>
      <c r="G21" s="3">
        <v>53.519999999999996</v>
      </c>
      <c r="H21" s="23">
        <v>0.04</v>
      </c>
      <c r="I21" s="3">
        <v>24.18</v>
      </c>
      <c r="J21" s="23">
        <v>0.05</v>
      </c>
      <c r="K21" s="44" t="str">
        <f t="shared" si="6"/>
        <v/>
      </c>
      <c r="L21" s="74" t="str">
        <f t="shared" si="7"/>
        <v/>
      </c>
      <c r="M21" s="44">
        <f t="shared" si="8"/>
        <v>-54.820627802690581</v>
      </c>
      <c r="N21" s="74">
        <f t="shared" si="9"/>
        <v>25.000000000000007</v>
      </c>
    </row>
    <row r="22" spans="1:14" x14ac:dyDescent="0.25">
      <c r="A22" s="8" t="s">
        <v>182</v>
      </c>
      <c r="B22" s="18" t="s">
        <v>27</v>
      </c>
      <c r="C22" s="3">
        <v>6.1</v>
      </c>
      <c r="D22" s="23">
        <v>0.02</v>
      </c>
      <c r="E22" s="3">
        <v>30.03</v>
      </c>
      <c r="F22" s="23">
        <v>0.04</v>
      </c>
      <c r="G22" s="3">
        <v>18.840000000000003</v>
      </c>
      <c r="H22" s="23">
        <v>0.04</v>
      </c>
      <c r="I22" s="3">
        <v>180.7</v>
      </c>
      <c r="J22" s="23">
        <v>0.2</v>
      </c>
      <c r="K22" s="44">
        <f t="shared" si="6"/>
        <v>392.29508196721315</v>
      </c>
      <c r="L22" s="74">
        <f t="shared" si="7"/>
        <v>100</v>
      </c>
      <c r="M22" s="44">
        <f t="shared" si="8"/>
        <v>859.12951167728215</v>
      </c>
      <c r="N22" s="74">
        <f t="shared" si="9"/>
        <v>400</v>
      </c>
    </row>
    <row r="23" spans="1:14" x14ac:dyDescent="0.25">
      <c r="A23" s="8" t="s">
        <v>183</v>
      </c>
      <c r="B23" s="18" t="s">
        <v>28</v>
      </c>
      <c r="C23" s="3">
        <v>46.84</v>
      </c>
      <c r="D23" s="23">
        <v>0.01</v>
      </c>
      <c r="E23" s="3">
        <v>79.44</v>
      </c>
      <c r="F23" s="23">
        <v>0.03</v>
      </c>
      <c r="G23" s="3">
        <v>155.81</v>
      </c>
      <c r="H23" s="23">
        <v>0.48000000000000009</v>
      </c>
      <c r="I23" s="3">
        <v>198.79000000000002</v>
      </c>
      <c r="J23" s="23">
        <v>6.9999999999999993E-2</v>
      </c>
      <c r="K23" s="44">
        <f t="shared" si="6"/>
        <v>69.598633646455994</v>
      </c>
      <c r="L23" s="74">
        <f t="shared" si="7"/>
        <v>199.99999999999994</v>
      </c>
      <c r="M23" s="44">
        <f t="shared" si="8"/>
        <v>27.584879019318414</v>
      </c>
      <c r="N23" s="74">
        <f t="shared" si="9"/>
        <v>-85.416666666666657</v>
      </c>
    </row>
    <row r="24" spans="1:14" x14ac:dyDescent="0.25">
      <c r="A24" s="8" t="s">
        <v>184</v>
      </c>
      <c r="B24" s="18" t="s">
        <v>29</v>
      </c>
      <c r="C24" s="3">
        <v>0.05</v>
      </c>
      <c r="D24" s="23">
        <v>0</v>
      </c>
      <c r="E24" s="3">
        <v>0.21</v>
      </c>
      <c r="F24" s="23">
        <v>0</v>
      </c>
      <c r="G24" s="3">
        <v>2.0500000000000003</v>
      </c>
      <c r="H24" s="23">
        <v>0.02</v>
      </c>
      <c r="I24" s="3">
        <v>3.76</v>
      </c>
      <c r="J24" s="23">
        <v>0.05</v>
      </c>
      <c r="K24" s="44">
        <f t="shared" si="6"/>
        <v>319.99999999999994</v>
      </c>
      <c r="L24" s="74" t="str">
        <f t="shared" si="7"/>
        <v/>
      </c>
      <c r="M24" s="44">
        <f t="shared" si="8"/>
        <v>83.414634146341427</v>
      </c>
      <c r="N24" s="74">
        <f t="shared" si="9"/>
        <v>150</v>
      </c>
    </row>
    <row r="25" spans="1:14" x14ac:dyDescent="0.25">
      <c r="A25" s="8" t="s">
        <v>185</v>
      </c>
      <c r="B25" s="18" t="s">
        <v>30</v>
      </c>
      <c r="C25" s="3">
        <v>33.07</v>
      </c>
      <c r="D25" s="23">
        <v>0.05</v>
      </c>
      <c r="E25" s="3">
        <v>4.9000000000000004</v>
      </c>
      <c r="F25" s="23">
        <v>0.04</v>
      </c>
      <c r="G25" s="3">
        <v>169.88</v>
      </c>
      <c r="H25" s="23">
        <v>0.47000000000000008</v>
      </c>
      <c r="I25" s="3">
        <v>154.76000000000002</v>
      </c>
      <c r="J25" s="23">
        <v>0.82000000000000006</v>
      </c>
      <c r="K25" s="44">
        <f t="shared" si="6"/>
        <v>-85.182945267614159</v>
      </c>
      <c r="L25" s="74">
        <f t="shared" si="7"/>
        <v>-20.000000000000004</v>
      </c>
      <c r="M25" s="44">
        <f t="shared" si="8"/>
        <v>-8.9004002825523756</v>
      </c>
      <c r="N25" s="74">
        <f t="shared" si="9"/>
        <v>74.468085106382958</v>
      </c>
    </row>
    <row r="26" spans="1:14" x14ac:dyDescent="0.25">
      <c r="A26" s="8" t="s">
        <v>186</v>
      </c>
      <c r="B26" s="18" t="s">
        <v>31</v>
      </c>
      <c r="C26" s="3">
        <v>0</v>
      </c>
      <c r="D26" s="23">
        <v>0</v>
      </c>
      <c r="E26" s="3">
        <v>0.1</v>
      </c>
      <c r="F26" s="23">
        <v>0</v>
      </c>
      <c r="G26" s="3">
        <v>0.01</v>
      </c>
      <c r="H26" s="23">
        <v>0</v>
      </c>
      <c r="I26" s="3">
        <v>0.11</v>
      </c>
      <c r="J26" s="23">
        <v>0</v>
      </c>
      <c r="K26" s="44" t="str">
        <f t="shared" si="6"/>
        <v/>
      </c>
      <c r="L26" s="74" t="str">
        <f t="shared" si="7"/>
        <v/>
      </c>
      <c r="M26" s="44">
        <f t="shared" si="8"/>
        <v>1000</v>
      </c>
      <c r="N26" s="74" t="str">
        <f t="shared" si="9"/>
        <v/>
      </c>
    </row>
    <row r="27" spans="1:14" x14ac:dyDescent="0.25">
      <c r="A27" s="8" t="s">
        <v>305</v>
      </c>
      <c r="B27" s="18" t="s">
        <v>306</v>
      </c>
      <c r="C27" s="3">
        <v>0</v>
      </c>
      <c r="D27" s="23">
        <v>0</v>
      </c>
      <c r="E27" s="3">
        <v>0.06</v>
      </c>
      <c r="F27" s="23">
        <v>0</v>
      </c>
      <c r="G27" s="3">
        <v>1</v>
      </c>
      <c r="H27" s="23">
        <v>0</v>
      </c>
      <c r="I27" s="3">
        <v>0.09</v>
      </c>
      <c r="J27" s="23">
        <v>0</v>
      </c>
      <c r="K27" s="44" t="str">
        <f t="shared" si="6"/>
        <v/>
      </c>
      <c r="L27" s="74" t="str">
        <f t="shared" si="7"/>
        <v/>
      </c>
      <c r="M27" s="44">
        <f t="shared" si="8"/>
        <v>-91</v>
      </c>
      <c r="N27" s="74" t="str">
        <f t="shared" si="9"/>
        <v/>
      </c>
    </row>
    <row r="28" spans="1:14" x14ac:dyDescent="0.25">
      <c r="A28" s="8" t="s">
        <v>187</v>
      </c>
      <c r="B28" s="18" t="s">
        <v>32</v>
      </c>
      <c r="C28" s="3">
        <v>1.53</v>
      </c>
      <c r="D28" s="23">
        <v>0.02</v>
      </c>
      <c r="E28" s="3">
        <v>6.68</v>
      </c>
      <c r="F28" s="23">
        <v>0.04</v>
      </c>
      <c r="G28" s="3">
        <v>32.130000000000003</v>
      </c>
      <c r="H28" s="23">
        <v>0.25</v>
      </c>
      <c r="I28" s="3">
        <v>41.319999999999993</v>
      </c>
      <c r="J28" s="23">
        <v>0.15999999999999998</v>
      </c>
      <c r="K28" s="44">
        <f t="shared" si="6"/>
        <v>336.60130718954247</v>
      </c>
      <c r="L28" s="74">
        <f t="shared" si="7"/>
        <v>100</v>
      </c>
      <c r="M28" s="44">
        <f t="shared" si="8"/>
        <v>28.602552131963865</v>
      </c>
      <c r="N28" s="74">
        <f t="shared" si="9"/>
        <v>-36.000000000000007</v>
      </c>
    </row>
    <row r="29" spans="1:14" x14ac:dyDescent="0.25">
      <c r="A29" s="8" t="s">
        <v>188</v>
      </c>
      <c r="B29" s="18" t="s">
        <v>33</v>
      </c>
      <c r="C29" s="3">
        <v>0.65</v>
      </c>
      <c r="D29" s="23">
        <v>0</v>
      </c>
      <c r="E29" s="3">
        <v>2.14</v>
      </c>
      <c r="F29" s="23">
        <v>0.01</v>
      </c>
      <c r="G29" s="3">
        <v>13.590000000000002</v>
      </c>
      <c r="H29" s="23">
        <v>0.17</v>
      </c>
      <c r="I29" s="3">
        <v>26.409999999999993</v>
      </c>
      <c r="J29" s="23">
        <v>7.0000000000000007E-2</v>
      </c>
      <c r="K29" s="44">
        <f t="shared" si="6"/>
        <v>229.23076923076925</v>
      </c>
      <c r="L29" s="74" t="str">
        <f t="shared" si="7"/>
        <v/>
      </c>
      <c r="M29" s="44">
        <f t="shared" si="8"/>
        <v>94.33406916850619</v>
      </c>
      <c r="N29" s="74">
        <f t="shared" si="9"/>
        <v>-58.82352941176471</v>
      </c>
    </row>
    <row r="30" spans="1:14" x14ac:dyDescent="0.25">
      <c r="A30" s="8" t="s">
        <v>189</v>
      </c>
      <c r="B30" s="18" t="s">
        <v>34</v>
      </c>
      <c r="C30" s="3">
        <v>0</v>
      </c>
      <c r="D30" s="23">
        <v>0</v>
      </c>
      <c r="E30" s="3">
        <v>0.05</v>
      </c>
      <c r="F30" s="23">
        <v>0</v>
      </c>
      <c r="G30" s="3">
        <v>0.22000000000000003</v>
      </c>
      <c r="H30" s="23">
        <v>0.02</v>
      </c>
      <c r="I30" s="3">
        <v>0.58000000000000007</v>
      </c>
      <c r="J30" s="23">
        <v>0.03</v>
      </c>
      <c r="K30" s="44" t="str">
        <f t="shared" si="6"/>
        <v/>
      </c>
      <c r="L30" s="74" t="str">
        <f t="shared" si="7"/>
        <v/>
      </c>
      <c r="M30" s="44">
        <f t="shared" si="8"/>
        <v>163.63636363636363</v>
      </c>
      <c r="N30" s="74">
        <f t="shared" si="9"/>
        <v>49.999999999999986</v>
      </c>
    </row>
    <row r="31" spans="1:14" ht="26.25" x14ac:dyDescent="0.25">
      <c r="A31" s="8" t="s">
        <v>327</v>
      </c>
      <c r="B31" s="18" t="s">
        <v>328</v>
      </c>
      <c r="C31" s="3">
        <v>0</v>
      </c>
      <c r="D31" s="23">
        <v>0</v>
      </c>
      <c r="E31" s="3">
        <v>0</v>
      </c>
      <c r="F31" s="23">
        <v>0</v>
      </c>
      <c r="G31" s="3">
        <v>0</v>
      </c>
      <c r="H31" s="23">
        <v>0</v>
      </c>
      <c r="I31" s="3">
        <v>0</v>
      </c>
      <c r="J31" s="23">
        <v>0</v>
      </c>
      <c r="K31" s="44" t="str">
        <f t="shared" si="6"/>
        <v/>
      </c>
      <c r="L31" s="74" t="str">
        <f t="shared" si="7"/>
        <v/>
      </c>
      <c r="M31" s="44" t="str">
        <f t="shared" si="8"/>
        <v/>
      </c>
      <c r="N31" s="74" t="str">
        <f t="shared" si="9"/>
        <v/>
      </c>
    </row>
    <row r="32" spans="1:14" x14ac:dyDescent="0.25">
      <c r="A32" s="8" t="s">
        <v>190</v>
      </c>
      <c r="B32" s="18" t="s">
        <v>35</v>
      </c>
      <c r="C32" s="3">
        <v>0.25</v>
      </c>
      <c r="D32" s="23">
        <v>0.01</v>
      </c>
      <c r="E32" s="3">
        <v>0.18</v>
      </c>
      <c r="F32" s="23">
        <v>0</v>
      </c>
      <c r="G32" s="3">
        <v>4.1899999999999995</v>
      </c>
      <c r="H32" s="23">
        <v>0.31</v>
      </c>
      <c r="I32" s="3">
        <v>3.05</v>
      </c>
      <c r="J32" s="23">
        <v>0.18</v>
      </c>
      <c r="K32" s="44">
        <f t="shared" si="6"/>
        <v>-28.000000000000004</v>
      </c>
      <c r="L32" s="74">
        <f t="shared" si="7"/>
        <v>-100</v>
      </c>
      <c r="M32" s="44">
        <f t="shared" si="8"/>
        <v>-27.207637231503572</v>
      </c>
      <c r="N32" s="74">
        <f t="shared" si="9"/>
        <v>-41.935483870967744</v>
      </c>
    </row>
    <row r="33" spans="1:14" x14ac:dyDescent="0.25">
      <c r="A33" s="8" t="s">
        <v>191</v>
      </c>
      <c r="B33" s="18" t="s">
        <v>36</v>
      </c>
      <c r="C33" s="3">
        <v>0.1</v>
      </c>
      <c r="D33" s="23">
        <v>0.02</v>
      </c>
      <c r="E33" s="3">
        <v>0</v>
      </c>
      <c r="F33" s="23">
        <v>0</v>
      </c>
      <c r="G33" s="3">
        <v>0.39</v>
      </c>
      <c r="H33" s="23">
        <v>6.0000000000000005E-2</v>
      </c>
      <c r="I33" s="3">
        <v>0.01</v>
      </c>
      <c r="J33" s="23">
        <v>0</v>
      </c>
      <c r="K33" s="44">
        <f t="shared" si="6"/>
        <v>-100</v>
      </c>
      <c r="L33" s="74">
        <f t="shared" si="7"/>
        <v>-100</v>
      </c>
      <c r="M33" s="44">
        <f t="shared" si="8"/>
        <v>-97.435897435897431</v>
      </c>
      <c r="N33" s="74">
        <f t="shared" si="9"/>
        <v>-100</v>
      </c>
    </row>
    <row r="34" spans="1:14" x14ac:dyDescent="0.25">
      <c r="A34" s="8" t="s">
        <v>192</v>
      </c>
      <c r="B34" s="18" t="s">
        <v>37</v>
      </c>
      <c r="C34" s="3">
        <v>0</v>
      </c>
      <c r="D34" s="23">
        <v>0</v>
      </c>
      <c r="E34" s="3">
        <v>0</v>
      </c>
      <c r="F34" s="23">
        <v>0</v>
      </c>
      <c r="G34" s="3">
        <v>0</v>
      </c>
      <c r="H34" s="23">
        <v>0</v>
      </c>
      <c r="I34" s="3">
        <v>3.04</v>
      </c>
      <c r="J34" s="23">
        <v>0</v>
      </c>
      <c r="K34" s="44" t="str">
        <f t="shared" si="6"/>
        <v/>
      </c>
      <c r="L34" s="74" t="str">
        <f t="shared" si="7"/>
        <v/>
      </c>
      <c r="M34" s="44" t="str">
        <f t="shared" si="8"/>
        <v/>
      </c>
      <c r="N34" s="74" t="str">
        <f t="shared" si="9"/>
        <v/>
      </c>
    </row>
    <row r="35" spans="1:14" x14ac:dyDescent="0.25">
      <c r="A35" s="8" t="s">
        <v>193</v>
      </c>
      <c r="B35" s="18" t="s">
        <v>38</v>
      </c>
      <c r="C35" s="3">
        <v>0.1</v>
      </c>
      <c r="D35" s="23">
        <v>0</v>
      </c>
      <c r="E35" s="3">
        <v>0.23</v>
      </c>
      <c r="F35" s="23">
        <v>0.01</v>
      </c>
      <c r="G35" s="3">
        <v>1.2800000000000002</v>
      </c>
      <c r="H35" s="23">
        <v>7.0000000000000007E-2</v>
      </c>
      <c r="I35" s="3">
        <v>3.0999999999999996</v>
      </c>
      <c r="J35" s="23">
        <v>0.1</v>
      </c>
      <c r="K35" s="44">
        <f t="shared" si="6"/>
        <v>130</v>
      </c>
      <c r="L35" s="74" t="str">
        <f t="shared" si="7"/>
        <v/>
      </c>
      <c r="M35" s="44">
        <f t="shared" si="8"/>
        <v>142.18749999999994</v>
      </c>
      <c r="N35" s="74">
        <f t="shared" si="9"/>
        <v>42.857142857142847</v>
      </c>
    </row>
    <row r="36" spans="1:14" x14ac:dyDescent="0.25">
      <c r="A36" s="8" t="s">
        <v>194</v>
      </c>
      <c r="B36" s="18" t="s">
        <v>39</v>
      </c>
      <c r="C36" s="3">
        <v>0.02</v>
      </c>
      <c r="D36" s="23">
        <v>0</v>
      </c>
      <c r="E36" s="3">
        <v>0.01</v>
      </c>
      <c r="F36" s="23">
        <v>0</v>
      </c>
      <c r="G36" s="3">
        <v>0.16</v>
      </c>
      <c r="H36" s="23">
        <v>0</v>
      </c>
      <c r="I36" s="3">
        <v>0.04</v>
      </c>
      <c r="J36" s="23">
        <v>0</v>
      </c>
      <c r="K36" s="44">
        <f t="shared" si="6"/>
        <v>-50</v>
      </c>
      <c r="L36" s="74" t="str">
        <f t="shared" si="7"/>
        <v/>
      </c>
      <c r="M36" s="44">
        <f t="shared" si="8"/>
        <v>-75</v>
      </c>
      <c r="N36" s="74" t="str">
        <f t="shared" si="9"/>
        <v/>
      </c>
    </row>
    <row r="37" spans="1:14" x14ac:dyDescent="0.25">
      <c r="A37" s="8" t="s">
        <v>195</v>
      </c>
      <c r="B37" s="18" t="s">
        <v>40</v>
      </c>
      <c r="C37" s="3">
        <v>28.26</v>
      </c>
      <c r="D37" s="23">
        <v>2.1800000000000006</v>
      </c>
      <c r="E37" s="3">
        <v>22.14</v>
      </c>
      <c r="F37" s="23">
        <v>3.54</v>
      </c>
      <c r="G37" s="3">
        <v>221.59</v>
      </c>
      <c r="H37" s="23">
        <v>16.999999999999996</v>
      </c>
      <c r="I37" s="3">
        <v>111.66</v>
      </c>
      <c r="J37" s="23">
        <v>17.169999999999998</v>
      </c>
      <c r="K37" s="44">
        <f t="shared" si="6"/>
        <v>-21.656050955414017</v>
      </c>
      <c r="L37" s="74">
        <f t="shared" si="7"/>
        <v>62.385321100917388</v>
      </c>
      <c r="M37" s="44">
        <f t="shared" si="8"/>
        <v>-49.609639424161742</v>
      </c>
      <c r="N37" s="74">
        <f t="shared" si="9"/>
        <v>1.0000000000000102</v>
      </c>
    </row>
    <row r="38" spans="1:14" x14ac:dyDescent="0.25">
      <c r="A38" s="8" t="s">
        <v>196</v>
      </c>
      <c r="B38" s="18" t="s">
        <v>41</v>
      </c>
      <c r="C38" s="3">
        <v>0.96</v>
      </c>
      <c r="D38" s="23">
        <v>0.03</v>
      </c>
      <c r="E38" s="3">
        <v>3.68</v>
      </c>
      <c r="F38" s="23">
        <v>0.16000000000000003</v>
      </c>
      <c r="G38" s="3">
        <v>71.260000000000005</v>
      </c>
      <c r="H38" s="23">
        <v>1.9500000000000002</v>
      </c>
      <c r="I38" s="3">
        <v>71.849999999999994</v>
      </c>
      <c r="J38" s="23">
        <v>2.0600000000000005</v>
      </c>
      <c r="K38" s="44">
        <f t="shared" si="6"/>
        <v>283.33333333333337</v>
      </c>
      <c r="L38" s="74">
        <f t="shared" si="7"/>
        <v>433.33333333333348</v>
      </c>
      <c r="M38" s="44">
        <f t="shared" si="8"/>
        <v>0.82795397137242366</v>
      </c>
      <c r="N38" s="74">
        <f t="shared" si="9"/>
        <v>5.6410256410256574</v>
      </c>
    </row>
    <row r="39" spans="1:14" x14ac:dyDescent="0.25">
      <c r="A39" s="8" t="s">
        <v>197</v>
      </c>
      <c r="B39" s="18" t="s">
        <v>42</v>
      </c>
      <c r="C39" s="3">
        <v>111.23</v>
      </c>
      <c r="D39" s="23">
        <v>1.3</v>
      </c>
      <c r="E39" s="3">
        <v>160.41</v>
      </c>
      <c r="F39" s="23">
        <v>1.9600000000000004</v>
      </c>
      <c r="G39" s="3">
        <v>890.1</v>
      </c>
      <c r="H39" s="23">
        <v>11.299999999999997</v>
      </c>
      <c r="I39" s="3">
        <v>1151.0199999999995</v>
      </c>
      <c r="J39" s="23">
        <v>14.6</v>
      </c>
      <c r="K39" s="44">
        <f t="shared" si="6"/>
        <v>44.214690281398894</v>
      </c>
      <c r="L39" s="74">
        <f t="shared" si="7"/>
        <v>50.769230769230802</v>
      </c>
      <c r="M39" s="44">
        <f t="shared" si="8"/>
        <v>29.313560274126448</v>
      </c>
      <c r="N39" s="74">
        <f t="shared" si="9"/>
        <v>29.203539823008878</v>
      </c>
    </row>
    <row r="40" spans="1:14" x14ac:dyDescent="0.25">
      <c r="A40" s="8" t="s">
        <v>198</v>
      </c>
      <c r="B40" s="18" t="s">
        <v>43</v>
      </c>
      <c r="C40" s="3">
        <v>546.16999999999996</v>
      </c>
      <c r="D40" s="23">
        <v>31.119999999999997</v>
      </c>
      <c r="E40" s="3">
        <v>563.35</v>
      </c>
      <c r="F40" s="23">
        <v>39.729999999999997</v>
      </c>
      <c r="G40" s="3">
        <v>5205.18</v>
      </c>
      <c r="H40" s="23">
        <v>329.45000000000005</v>
      </c>
      <c r="I40" s="3">
        <v>8559.6699999999983</v>
      </c>
      <c r="J40" s="23">
        <v>361.98999999999995</v>
      </c>
      <c r="K40" s="44">
        <f t="shared" si="6"/>
        <v>3.1455407656956744</v>
      </c>
      <c r="L40" s="74">
        <f t="shared" si="7"/>
        <v>27.667095115681235</v>
      </c>
      <c r="M40" s="44">
        <f t="shared" si="8"/>
        <v>64.445225717458328</v>
      </c>
      <c r="N40" s="74">
        <f t="shared" si="9"/>
        <v>9.8770678403399312</v>
      </c>
    </row>
    <row r="41" spans="1:14" x14ac:dyDescent="0.25">
      <c r="A41" s="8" t="s">
        <v>199</v>
      </c>
      <c r="B41" s="18" t="s">
        <v>44</v>
      </c>
      <c r="C41" s="3">
        <v>273.06</v>
      </c>
      <c r="D41" s="23">
        <v>0.26</v>
      </c>
      <c r="E41" s="3">
        <v>306.64</v>
      </c>
      <c r="F41" s="23">
        <v>0.37</v>
      </c>
      <c r="G41" s="3">
        <v>3306.0899999999997</v>
      </c>
      <c r="H41" s="23">
        <v>2.4600000000000004</v>
      </c>
      <c r="I41" s="3">
        <v>3575.59</v>
      </c>
      <c r="J41" s="23">
        <v>3.4199999999999986</v>
      </c>
      <c r="K41" s="44">
        <f t="shared" si="6"/>
        <v>12.297663517175707</v>
      </c>
      <c r="L41" s="74">
        <f t="shared" si="7"/>
        <v>42.307692307692299</v>
      </c>
      <c r="M41" s="44">
        <f t="shared" si="8"/>
        <v>8.1516232165488685</v>
      </c>
      <c r="N41" s="74">
        <f t="shared" si="9"/>
        <v>39.02439024390236</v>
      </c>
    </row>
    <row r="42" spans="1:14" ht="26.25" x14ac:dyDescent="0.25">
      <c r="A42" s="8" t="s">
        <v>200</v>
      </c>
      <c r="B42" s="18" t="s">
        <v>45</v>
      </c>
      <c r="C42" s="3">
        <v>35.909999999999997</v>
      </c>
      <c r="D42" s="23">
        <v>0.95000000000000007</v>
      </c>
      <c r="E42" s="3">
        <v>126.19</v>
      </c>
      <c r="F42" s="23">
        <v>1.4700000000000002</v>
      </c>
      <c r="G42" s="3">
        <v>318.02000000000004</v>
      </c>
      <c r="H42" s="23">
        <v>5.799999999999998</v>
      </c>
      <c r="I42" s="3">
        <v>492.48999999999984</v>
      </c>
      <c r="J42" s="23">
        <v>9.3799999999999972</v>
      </c>
      <c r="K42" s="44">
        <f t="shared" si="6"/>
        <v>251.40629351155667</v>
      </c>
      <c r="L42" s="74">
        <f t="shared" si="7"/>
        <v>54.736842105263172</v>
      </c>
      <c r="M42" s="44">
        <f t="shared" si="8"/>
        <v>54.861329476133506</v>
      </c>
      <c r="N42" s="74">
        <f t="shared" si="9"/>
        <v>61.724137931034484</v>
      </c>
    </row>
    <row r="43" spans="1:14" x14ac:dyDescent="0.25">
      <c r="A43" s="8" t="s">
        <v>201</v>
      </c>
      <c r="B43" s="18" t="s">
        <v>46</v>
      </c>
      <c r="C43" s="3">
        <v>1.4</v>
      </c>
      <c r="D43" s="23">
        <v>0.03</v>
      </c>
      <c r="E43" s="3">
        <v>1.45</v>
      </c>
      <c r="F43" s="23">
        <v>0.02</v>
      </c>
      <c r="G43" s="3">
        <v>320.08999999999992</v>
      </c>
      <c r="H43" s="23">
        <v>2.3200000000000003</v>
      </c>
      <c r="I43" s="3">
        <v>20.740000000000002</v>
      </c>
      <c r="J43" s="23">
        <v>0.36</v>
      </c>
      <c r="K43" s="44">
        <f t="shared" si="6"/>
        <v>3.5714285714285747</v>
      </c>
      <c r="L43" s="74">
        <f t="shared" si="7"/>
        <v>-33.333333333333329</v>
      </c>
      <c r="M43" s="44">
        <f t="shared" si="8"/>
        <v>-93.520572339029641</v>
      </c>
      <c r="N43" s="74">
        <f t="shared" si="9"/>
        <v>-84.482758620689651</v>
      </c>
    </row>
    <row r="44" spans="1:14" x14ac:dyDescent="0.25">
      <c r="A44" s="8" t="s">
        <v>202</v>
      </c>
      <c r="B44" s="18" t="s">
        <v>47</v>
      </c>
      <c r="C44" s="3">
        <v>8.0500000000000007</v>
      </c>
      <c r="D44" s="23">
        <v>0.15</v>
      </c>
      <c r="E44" s="3">
        <v>14.2</v>
      </c>
      <c r="F44" s="23">
        <v>0.31000000000000005</v>
      </c>
      <c r="G44" s="3">
        <v>96.470000000000013</v>
      </c>
      <c r="H44" s="23">
        <v>1.7800000000000005</v>
      </c>
      <c r="I44" s="3">
        <v>131.35</v>
      </c>
      <c r="J44" s="23">
        <v>2.4699999999999998</v>
      </c>
      <c r="K44" s="44">
        <f t="shared" si="6"/>
        <v>76.39751552795029</v>
      </c>
      <c r="L44" s="74">
        <f t="shared" si="7"/>
        <v>106.66666666666671</v>
      </c>
      <c r="M44" s="44">
        <f t="shared" si="8"/>
        <v>36.156318026329402</v>
      </c>
      <c r="N44" s="74">
        <f t="shared" si="9"/>
        <v>38.764044943820174</v>
      </c>
    </row>
    <row r="45" spans="1:14" x14ac:dyDescent="0.25">
      <c r="A45" s="8" t="s">
        <v>203</v>
      </c>
      <c r="B45" s="18" t="s">
        <v>48</v>
      </c>
      <c r="C45" s="3">
        <v>0.11</v>
      </c>
      <c r="D45" s="23">
        <v>0</v>
      </c>
      <c r="E45" s="3">
        <v>0.43</v>
      </c>
      <c r="F45" s="23">
        <v>0</v>
      </c>
      <c r="G45" s="3">
        <v>1.99</v>
      </c>
      <c r="H45" s="23">
        <v>0.01</v>
      </c>
      <c r="I45" s="3">
        <v>3.47</v>
      </c>
      <c r="J45" s="23">
        <v>6.0000000000000005E-2</v>
      </c>
      <c r="K45" s="44">
        <f t="shared" si="6"/>
        <v>290.90909090909093</v>
      </c>
      <c r="L45" s="74" t="str">
        <f t="shared" si="7"/>
        <v/>
      </c>
      <c r="M45" s="44">
        <f t="shared" si="8"/>
        <v>74.371859296482427</v>
      </c>
      <c r="N45" s="74">
        <f t="shared" si="9"/>
        <v>500</v>
      </c>
    </row>
    <row r="46" spans="1:14" ht="39" x14ac:dyDescent="0.25">
      <c r="A46" s="8" t="s">
        <v>204</v>
      </c>
      <c r="B46" s="18" t="s">
        <v>49</v>
      </c>
      <c r="C46" s="3">
        <v>1614.19</v>
      </c>
      <c r="D46" s="23">
        <v>1.49</v>
      </c>
      <c r="E46" s="3">
        <v>1962.09</v>
      </c>
      <c r="F46" s="23">
        <v>2.2199999999999998</v>
      </c>
      <c r="G46" s="3">
        <v>19969.710000000003</v>
      </c>
      <c r="H46" s="23">
        <v>17.509999999999994</v>
      </c>
      <c r="I46" s="3">
        <v>22075.85</v>
      </c>
      <c r="J46" s="23">
        <v>20.85</v>
      </c>
      <c r="K46" s="44">
        <f t="shared" si="6"/>
        <v>21.552605331466545</v>
      </c>
      <c r="L46" s="74">
        <f t="shared" si="7"/>
        <v>48.99328859060401</v>
      </c>
      <c r="M46" s="44">
        <f t="shared" si="8"/>
        <v>10.546672936161794</v>
      </c>
      <c r="N46" s="74">
        <f t="shared" si="9"/>
        <v>19.074814391776172</v>
      </c>
    </row>
    <row r="47" spans="1:14" ht="35.25" customHeight="1" x14ac:dyDescent="0.25">
      <c r="A47" s="8" t="s">
        <v>205</v>
      </c>
      <c r="B47" s="18" t="s">
        <v>50</v>
      </c>
      <c r="C47" s="3">
        <v>39.869999999999997</v>
      </c>
      <c r="D47" s="23">
        <v>0.43</v>
      </c>
      <c r="E47" s="3">
        <v>84.76</v>
      </c>
      <c r="F47" s="23">
        <v>0.40000000000000008</v>
      </c>
      <c r="G47" s="3">
        <v>385.02</v>
      </c>
      <c r="H47" s="23">
        <v>2.69</v>
      </c>
      <c r="I47" s="3">
        <v>511.90999999999997</v>
      </c>
      <c r="J47" s="23">
        <v>5.1099999999999994</v>
      </c>
      <c r="K47" s="44">
        <f t="shared" si="6"/>
        <v>112.59092049159771</v>
      </c>
      <c r="L47" s="74">
        <f t="shared" si="7"/>
        <v>-6.976744186046492</v>
      </c>
      <c r="M47" s="44">
        <f t="shared" si="8"/>
        <v>32.956729520544386</v>
      </c>
      <c r="N47" s="74">
        <f t="shared" si="9"/>
        <v>89.962825278810385</v>
      </c>
    </row>
    <row r="48" spans="1:14" ht="35.25" customHeight="1" x14ac:dyDescent="0.25">
      <c r="A48" s="8" t="s">
        <v>206</v>
      </c>
      <c r="B48" s="18" t="s">
        <v>216</v>
      </c>
      <c r="C48" s="3">
        <v>103.7</v>
      </c>
      <c r="D48" s="23">
        <v>2.88</v>
      </c>
      <c r="E48" s="3">
        <v>119.45</v>
      </c>
      <c r="F48" s="23">
        <v>3.3899999999999997</v>
      </c>
      <c r="G48" s="3">
        <v>943.38999999999987</v>
      </c>
      <c r="H48" s="23">
        <v>23.38</v>
      </c>
      <c r="I48" s="3">
        <v>1147.3400000000001</v>
      </c>
      <c r="J48" s="23">
        <v>33.059999999999995</v>
      </c>
      <c r="K48" s="44">
        <f t="shared" si="6"/>
        <v>15.188042430086787</v>
      </c>
      <c r="L48" s="74">
        <f t="shared" si="7"/>
        <v>17.708333333333325</v>
      </c>
      <c r="M48" s="44">
        <f t="shared" si="8"/>
        <v>21.618842684361748</v>
      </c>
      <c r="N48" s="74">
        <f t="shared" si="9"/>
        <v>41.402908468776715</v>
      </c>
    </row>
    <row r="49" spans="1:27" ht="26.25" x14ac:dyDescent="0.25">
      <c r="A49" s="8" t="s">
        <v>207</v>
      </c>
      <c r="B49" s="18" t="s">
        <v>217</v>
      </c>
      <c r="C49" s="3">
        <v>225.51</v>
      </c>
      <c r="D49" s="23">
        <v>1.25</v>
      </c>
      <c r="E49" s="3">
        <v>206.12</v>
      </c>
      <c r="F49" s="23">
        <v>1.1799999999999997</v>
      </c>
      <c r="G49" s="3">
        <v>1875.6</v>
      </c>
      <c r="H49" s="23">
        <v>12.579999999999997</v>
      </c>
      <c r="I49" s="3">
        <v>2547.0699999999997</v>
      </c>
      <c r="J49" s="23">
        <v>16.349999999999998</v>
      </c>
      <c r="K49" s="44">
        <f t="shared" si="6"/>
        <v>-8.5982883242428212</v>
      </c>
      <c r="L49" s="74">
        <f t="shared" si="7"/>
        <v>-5.6000000000000227</v>
      </c>
      <c r="M49" s="44">
        <f t="shared" si="8"/>
        <v>35.800277244615046</v>
      </c>
      <c r="N49" s="74">
        <f t="shared" si="9"/>
        <v>29.968203497615281</v>
      </c>
    </row>
    <row r="50" spans="1:27" x14ac:dyDescent="0.25">
      <c r="A50" s="85" t="s">
        <v>313</v>
      </c>
      <c r="B50" s="30" t="s">
        <v>314</v>
      </c>
      <c r="C50" s="3">
        <v>102.54</v>
      </c>
      <c r="D50" s="23">
        <v>0.24</v>
      </c>
      <c r="E50" s="3">
        <v>201.37</v>
      </c>
      <c r="F50" s="23">
        <v>0.79</v>
      </c>
      <c r="G50" s="3">
        <v>3268.45</v>
      </c>
      <c r="H50" s="23">
        <v>7.4</v>
      </c>
      <c r="I50" s="3">
        <v>1688.9800000000002</v>
      </c>
      <c r="J50" s="23">
        <v>6.22</v>
      </c>
      <c r="K50" s="44">
        <f t="shared" si="6"/>
        <v>96.381899746440396</v>
      </c>
      <c r="L50" s="74">
        <f t="shared" si="7"/>
        <v>229.16666666666669</v>
      </c>
      <c r="M50" s="44">
        <f t="shared" si="8"/>
        <v>-48.32474108522387</v>
      </c>
      <c r="N50" s="74">
        <f t="shared" si="9"/>
        <v>-15.945945945945953</v>
      </c>
    </row>
    <row r="51" spans="1:27" ht="26.25" x14ac:dyDescent="0.25">
      <c r="A51" s="85" t="s">
        <v>208</v>
      </c>
      <c r="B51" s="30" t="s">
        <v>162</v>
      </c>
      <c r="C51" s="3">
        <v>10235.57</v>
      </c>
      <c r="D51" s="23">
        <v>32.999999999999993</v>
      </c>
      <c r="E51" s="3">
        <v>14302.65</v>
      </c>
      <c r="F51" s="23">
        <v>47.04</v>
      </c>
      <c r="G51" s="3">
        <v>105493.5</v>
      </c>
      <c r="H51" s="23">
        <v>366.18999999999994</v>
      </c>
      <c r="I51" s="3">
        <v>134868.54999999996</v>
      </c>
      <c r="J51" s="23">
        <v>459.95000000000005</v>
      </c>
      <c r="K51" s="44">
        <f t="shared" si="6"/>
        <v>39.734768068607806</v>
      </c>
      <c r="L51" s="74">
        <f t="shared" si="7"/>
        <v>42.545454545454575</v>
      </c>
      <c r="M51" s="44">
        <f t="shared" si="8"/>
        <v>27.845364880300643</v>
      </c>
      <c r="N51" s="74">
        <f t="shared" si="9"/>
        <v>25.604194543816085</v>
      </c>
    </row>
    <row r="52" spans="1:27" ht="39" x14ac:dyDescent="0.25">
      <c r="A52" s="85" t="s">
        <v>209</v>
      </c>
      <c r="B52" s="30" t="s">
        <v>218</v>
      </c>
      <c r="C52" s="3">
        <v>19.329999999999998</v>
      </c>
      <c r="D52" s="23">
        <v>1.0500000000000003</v>
      </c>
      <c r="E52" s="3">
        <v>16.190000000000001</v>
      </c>
      <c r="F52" s="23">
        <v>0.8600000000000001</v>
      </c>
      <c r="G52" s="3">
        <v>218.94000000000003</v>
      </c>
      <c r="H52" s="23">
        <v>20.149999999999999</v>
      </c>
      <c r="I52" s="3">
        <v>156.54000000000005</v>
      </c>
      <c r="J52" s="23">
        <v>14.369999999999997</v>
      </c>
      <c r="K52" s="44">
        <f t="shared" si="6"/>
        <v>-16.244180031039821</v>
      </c>
      <c r="L52" s="74">
        <f t="shared" si="7"/>
        <v>-18.095238095238106</v>
      </c>
      <c r="M52" s="44">
        <f t="shared" si="8"/>
        <v>-28.500959166895022</v>
      </c>
      <c r="N52" s="74">
        <f t="shared" si="9"/>
        <v>-28.684863523573206</v>
      </c>
    </row>
    <row r="53" spans="1:27" x14ac:dyDescent="0.25">
      <c r="A53" s="85" t="s">
        <v>163</v>
      </c>
      <c r="B53" s="30" t="s">
        <v>164</v>
      </c>
      <c r="C53" s="3">
        <v>156.78</v>
      </c>
      <c r="D53" s="23">
        <v>1.7600000000000005</v>
      </c>
      <c r="E53" s="3">
        <v>216.3</v>
      </c>
      <c r="F53" s="23">
        <v>4.5099999999999989</v>
      </c>
      <c r="G53" s="3">
        <v>2375.65</v>
      </c>
      <c r="H53" s="23">
        <v>26.299999999999997</v>
      </c>
      <c r="I53" s="3">
        <v>2858.15</v>
      </c>
      <c r="J53" s="23">
        <v>45.629999999999995</v>
      </c>
      <c r="K53" s="44">
        <f t="shared" si="6"/>
        <v>37.96402602372752</v>
      </c>
      <c r="L53" s="74">
        <f t="shared" si="7"/>
        <v>156.24999999999986</v>
      </c>
      <c r="M53" s="44">
        <f t="shared" si="8"/>
        <v>20.310230884179063</v>
      </c>
      <c r="N53" s="74">
        <f t="shared" si="9"/>
        <v>73.49809885931559</v>
      </c>
    </row>
    <row r="54" spans="1:27" x14ac:dyDescent="0.25">
      <c r="A54" s="86" t="s">
        <v>210</v>
      </c>
      <c r="B54" s="30" t="s">
        <v>51</v>
      </c>
      <c r="C54" s="3">
        <v>415.18</v>
      </c>
      <c r="D54" s="23">
        <v>7.3299999999999992</v>
      </c>
      <c r="E54" s="3">
        <v>201.36</v>
      </c>
      <c r="F54" s="23">
        <v>3.4399999999999995</v>
      </c>
      <c r="G54" s="3">
        <v>3632.5800000000017</v>
      </c>
      <c r="H54" s="23">
        <v>69.760000000000034</v>
      </c>
      <c r="I54" s="3">
        <v>3525.1099999999997</v>
      </c>
      <c r="J54" s="23">
        <v>59.520000000000017</v>
      </c>
      <c r="K54" s="44">
        <f t="shared" si="6"/>
        <v>-51.500553976588471</v>
      </c>
      <c r="L54" s="74">
        <f t="shared" si="7"/>
        <v>-53.069577080491136</v>
      </c>
      <c r="M54" s="44">
        <f t="shared" si="8"/>
        <v>-2.9585033227073327</v>
      </c>
      <c r="N54" s="74">
        <f t="shared" si="9"/>
        <v>-14.678899082568824</v>
      </c>
    </row>
    <row r="55" spans="1:27" ht="26.25" x14ac:dyDescent="0.25">
      <c r="A55" s="8" t="s">
        <v>161</v>
      </c>
      <c r="B55" s="18" t="s">
        <v>219</v>
      </c>
      <c r="C55" s="3">
        <v>194.66</v>
      </c>
      <c r="D55" s="23">
        <v>0.42000000000000004</v>
      </c>
      <c r="E55" s="3">
        <v>12.53</v>
      </c>
      <c r="F55" s="23">
        <v>0.38000000000000006</v>
      </c>
      <c r="G55" s="3">
        <v>249.77</v>
      </c>
      <c r="H55" s="23">
        <v>4.8899999999999988</v>
      </c>
      <c r="I55" s="3">
        <v>127.39000000000001</v>
      </c>
      <c r="J55" s="23">
        <v>7.9099999999999966</v>
      </c>
      <c r="K55" s="44">
        <f t="shared" si="6"/>
        <v>-93.563135723826164</v>
      </c>
      <c r="L55" s="74">
        <f t="shared" si="7"/>
        <v>-9.5238095238095184</v>
      </c>
      <c r="M55" s="44">
        <f t="shared" si="8"/>
        <v>-48.997077311126233</v>
      </c>
      <c r="N55" s="74">
        <f t="shared" si="9"/>
        <v>61.758691206543936</v>
      </c>
    </row>
    <row r="56" spans="1:27" s="1" customFormat="1" ht="26.25" x14ac:dyDescent="0.25">
      <c r="A56" s="85" t="s">
        <v>211</v>
      </c>
      <c r="B56" s="31" t="s">
        <v>52</v>
      </c>
      <c r="C56" s="3">
        <v>325.39999999999998</v>
      </c>
      <c r="D56" s="23">
        <v>6.6699999999999982</v>
      </c>
      <c r="E56" s="3">
        <v>218.82</v>
      </c>
      <c r="F56" s="23">
        <v>5.37</v>
      </c>
      <c r="G56" s="3">
        <v>3182.5</v>
      </c>
      <c r="H56" s="23">
        <v>82.000000000000014</v>
      </c>
      <c r="I56" s="3">
        <v>2712.37</v>
      </c>
      <c r="J56" s="23">
        <v>68.430000000000035</v>
      </c>
      <c r="K56" s="44">
        <f t="shared" si="6"/>
        <v>-32.753534111862322</v>
      </c>
      <c r="L56" s="74">
        <f t="shared" si="7"/>
        <v>-19.490254872563696</v>
      </c>
      <c r="M56" s="44">
        <f t="shared" si="8"/>
        <v>-14.772348782403775</v>
      </c>
      <c r="N56" s="74">
        <f t="shared" si="9"/>
        <v>-16.548780487804848</v>
      </c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 s="1" customFormat="1" x14ac:dyDescent="0.25">
      <c r="A57" s="8" t="s">
        <v>212</v>
      </c>
      <c r="B57" s="18" t="s">
        <v>53</v>
      </c>
      <c r="C57" s="3">
        <v>31.88</v>
      </c>
      <c r="D57" s="23">
        <v>0.72</v>
      </c>
      <c r="E57" s="3">
        <v>59.93</v>
      </c>
      <c r="F57" s="23">
        <v>1.52</v>
      </c>
      <c r="G57" s="3">
        <v>719.43000000000006</v>
      </c>
      <c r="H57" s="23">
        <v>18.010000000000002</v>
      </c>
      <c r="I57" s="3">
        <v>745.64999999999986</v>
      </c>
      <c r="J57" s="23">
        <v>21.05</v>
      </c>
      <c r="K57" s="44">
        <f t="shared" si="6"/>
        <v>87.986198243412801</v>
      </c>
      <c r="L57" s="74">
        <f t="shared" si="7"/>
        <v>111.11111111111111</v>
      </c>
      <c r="M57" s="44">
        <f t="shared" si="8"/>
        <v>3.644551936950057</v>
      </c>
      <c r="N57" s="74">
        <f t="shared" si="9"/>
        <v>16.879511382565234</v>
      </c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 s="1" customFormat="1" x14ac:dyDescent="0.25">
      <c r="A58" s="8" t="s">
        <v>213</v>
      </c>
      <c r="B58" s="18" t="s">
        <v>54</v>
      </c>
      <c r="C58" s="3">
        <v>0</v>
      </c>
      <c r="D58" s="23">
        <v>0</v>
      </c>
      <c r="E58" s="3">
        <v>0</v>
      </c>
      <c r="F58" s="23">
        <v>0</v>
      </c>
      <c r="G58" s="3">
        <v>0.01</v>
      </c>
      <c r="H58" s="23">
        <v>0</v>
      </c>
      <c r="I58" s="3">
        <v>0.11</v>
      </c>
      <c r="J58" s="23">
        <v>0</v>
      </c>
      <c r="K58" s="44" t="str">
        <f t="shared" si="6"/>
        <v/>
      </c>
      <c r="L58" s="74" t="str">
        <f t="shared" si="7"/>
        <v/>
      </c>
      <c r="M58" s="44">
        <f t="shared" si="8"/>
        <v>1000</v>
      </c>
      <c r="N58" s="74" t="str">
        <f t="shared" si="9"/>
        <v/>
      </c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1" customFormat="1" x14ac:dyDescent="0.25">
      <c r="A59" s="8" t="s">
        <v>311</v>
      </c>
      <c r="B59" s="18" t="s">
        <v>312</v>
      </c>
      <c r="C59" s="3">
        <v>0</v>
      </c>
      <c r="D59" s="23">
        <v>0</v>
      </c>
      <c r="E59" s="3">
        <v>0</v>
      </c>
      <c r="F59" s="23">
        <v>0</v>
      </c>
      <c r="G59" s="3">
        <v>0</v>
      </c>
      <c r="H59" s="23">
        <v>0</v>
      </c>
      <c r="I59" s="3">
        <v>0.41</v>
      </c>
      <c r="J59" s="23">
        <v>0.02</v>
      </c>
      <c r="K59" s="44" t="str">
        <f t="shared" si="6"/>
        <v/>
      </c>
      <c r="L59" s="74" t="str">
        <f t="shared" si="7"/>
        <v/>
      </c>
      <c r="M59" s="44" t="str">
        <f t="shared" si="8"/>
        <v/>
      </c>
      <c r="N59" s="74" t="str">
        <f t="shared" si="9"/>
        <v/>
      </c>
    </row>
    <row r="60" spans="1:27" s="1" customFormat="1" x14ac:dyDescent="0.25">
      <c r="A60" s="8" t="s">
        <v>214</v>
      </c>
      <c r="B60" s="18" t="s">
        <v>55</v>
      </c>
      <c r="C60" s="3">
        <v>0.13</v>
      </c>
      <c r="D60" s="23">
        <v>0</v>
      </c>
      <c r="E60" s="3">
        <v>1.31</v>
      </c>
      <c r="F60" s="23">
        <v>0.06</v>
      </c>
      <c r="G60" s="3">
        <v>6.78</v>
      </c>
      <c r="H60" s="23">
        <v>0.24000000000000002</v>
      </c>
      <c r="I60" s="3">
        <v>4.37</v>
      </c>
      <c r="J60" s="23">
        <v>0.16</v>
      </c>
      <c r="K60" s="44">
        <f t="shared" ref="K60" si="10">IFERROR(((E60-C60)/C60)*100,"")</f>
        <v>907.69230769230785</v>
      </c>
      <c r="L60" s="74" t="str">
        <f t="shared" ref="L60" si="11">IFERROR(((F60-D60)/D60)*100,"")</f>
        <v/>
      </c>
      <c r="M60" s="44">
        <f t="shared" ref="M60" si="12">IFERROR(((I60-G60)/G60)*100,"")</f>
        <v>-35.545722713864308</v>
      </c>
      <c r="N60" s="74">
        <f t="shared" ref="N60" si="13">IFERROR(((J60-H60)/H60)*100,"")</f>
        <v>-33.333333333333336</v>
      </c>
    </row>
    <row r="61" spans="1:27" s="1" customFormat="1" x14ac:dyDescent="0.25">
      <c r="A61" s="8" t="s">
        <v>215</v>
      </c>
      <c r="B61" s="18" t="s">
        <v>220</v>
      </c>
      <c r="C61" s="3">
        <v>820.49</v>
      </c>
      <c r="D61" s="23">
        <v>13.369999999999997</v>
      </c>
      <c r="E61" s="3">
        <v>875.36</v>
      </c>
      <c r="F61" s="23">
        <v>13.039999999999997</v>
      </c>
      <c r="G61" s="3">
        <v>11043.220000000003</v>
      </c>
      <c r="H61" s="23">
        <v>185.04999999999998</v>
      </c>
      <c r="I61" s="3">
        <v>9470.68</v>
      </c>
      <c r="J61" s="23">
        <v>148.07999999999998</v>
      </c>
      <c r="K61" s="44">
        <f t="shared" ref="K61" si="14">IFERROR(((E61-C61)/C61)*100,"")</f>
        <v>6.6874672451827575</v>
      </c>
      <c r="L61" s="74">
        <f t="shared" ref="L61" si="15">IFERROR(((F61-D61)/D61)*100,"")</f>
        <v>-2.4682124158563958</v>
      </c>
      <c r="M61" s="44">
        <f t="shared" ref="M61" si="16">IFERROR(((I61-G61)/G61)*100,"")</f>
        <v>-14.239868444167572</v>
      </c>
      <c r="N61" s="74">
        <f t="shared" ref="N61" si="17">IFERROR(((J61-H61)/H61)*100,"")</f>
        <v>-19.978384220480951</v>
      </c>
    </row>
    <row r="62" spans="1:27" s="1" customFormat="1" x14ac:dyDescent="0.25">
      <c r="A62" s="8" t="s">
        <v>159</v>
      </c>
      <c r="B62" s="18" t="s">
        <v>160</v>
      </c>
      <c r="C62" s="3">
        <v>255.63</v>
      </c>
      <c r="D62" s="23">
        <v>10.589999999999998</v>
      </c>
      <c r="E62" s="3">
        <v>189.24</v>
      </c>
      <c r="F62" s="23">
        <v>12.829999999999998</v>
      </c>
      <c r="G62" s="3">
        <v>2712.7299999999991</v>
      </c>
      <c r="H62" s="23">
        <v>130.47999999999996</v>
      </c>
      <c r="I62" s="3">
        <v>2251.5300000000002</v>
      </c>
      <c r="J62" s="23">
        <v>124.47</v>
      </c>
      <c r="K62" s="44">
        <f t="shared" ref="K62" si="18">IFERROR(((E62-C62)/C62)*100,"")</f>
        <v>-25.971130149043535</v>
      </c>
      <c r="L62" s="74">
        <f t="shared" ref="L62" si="19">IFERROR(((F62-D62)/D62)*100,"")</f>
        <v>21.152030217186031</v>
      </c>
      <c r="M62" s="44">
        <f t="shared" ref="M62" si="20">IFERROR(((I62-G62)/G62)*100,"")</f>
        <v>-17.001323390090391</v>
      </c>
      <c r="N62" s="74">
        <f t="shared" ref="N62" si="21">IFERROR(((J62-H62)/H62)*100,"")</f>
        <v>-4.6060698957694397</v>
      </c>
    </row>
    <row r="63" spans="1:27" ht="20.100000000000001" customHeight="1" x14ac:dyDescent="0.25">
      <c r="A63" s="8"/>
      <c r="B63" s="39" t="s">
        <v>134</v>
      </c>
      <c r="C63" s="3">
        <f>SUM(C5:C62)</f>
        <v>24031.480000000007</v>
      </c>
      <c r="D63" s="23">
        <f t="shared" ref="D63:J63" si="22">SUM(D5:D62)</f>
        <v>128.71</v>
      </c>
      <c r="E63" s="3">
        <f t="shared" si="22"/>
        <v>26935.960000000006</v>
      </c>
      <c r="F63" s="23">
        <f t="shared" si="22"/>
        <v>157.10000000000002</v>
      </c>
      <c r="G63" s="3">
        <f t="shared" si="22"/>
        <v>281642.96000000008</v>
      </c>
      <c r="H63" s="23">
        <f t="shared" si="22"/>
        <v>1489.96</v>
      </c>
      <c r="I63" s="3">
        <f t="shared" si="22"/>
        <v>280137.80999999994</v>
      </c>
      <c r="J63" s="23">
        <f t="shared" si="22"/>
        <v>1584.95</v>
      </c>
      <c r="K63" s="44">
        <f>IFERROR(((E63-C63)/C63)*100,"")</f>
        <v>12.086147003846616</v>
      </c>
      <c r="L63" s="74">
        <f t="shared" si="7"/>
        <v>22.057338202159904</v>
      </c>
      <c r="M63" s="44">
        <f t="shared" si="8"/>
        <v>-0.53441776069962454</v>
      </c>
      <c r="N63" s="74">
        <f t="shared" si="9"/>
        <v>6.3753389352734304</v>
      </c>
    </row>
    <row r="64" spans="1:27" ht="15.75" thickBot="1" x14ac:dyDescent="0.3">
      <c r="A64" s="11"/>
      <c r="B64" s="19"/>
      <c r="K64" s="68"/>
      <c r="L64" s="69"/>
      <c r="M64" s="68"/>
      <c r="N64" s="69"/>
    </row>
    <row r="65" spans="1:14" ht="27.95" customHeight="1" x14ac:dyDescent="0.25">
      <c r="A65" s="95" t="s">
        <v>0</v>
      </c>
      <c r="B65" s="105" t="s">
        <v>169</v>
      </c>
      <c r="C65" s="97" t="s">
        <v>318</v>
      </c>
      <c r="D65" s="98"/>
      <c r="E65" s="97" t="s">
        <v>319</v>
      </c>
      <c r="F65" s="98"/>
      <c r="G65" s="109" t="s">
        <v>320</v>
      </c>
      <c r="H65" s="110"/>
      <c r="I65" s="109" t="s">
        <v>321</v>
      </c>
      <c r="J65" s="110"/>
      <c r="K65" s="113" t="s">
        <v>322</v>
      </c>
      <c r="L65" s="114"/>
      <c r="M65" s="111" t="s">
        <v>323</v>
      </c>
      <c r="N65" s="112"/>
    </row>
    <row r="66" spans="1:14" ht="15.75" thickBot="1" x14ac:dyDescent="0.3">
      <c r="A66" s="96"/>
      <c r="B66" s="106"/>
      <c r="C66" s="75" t="s">
        <v>3</v>
      </c>
      <c r="D66" s="76" t="s">
        <v>156</v>
      </c>
      <c r="E66" s="75" t="s">
        <v>3</v>
      </c>
      <c r="F66" s="76" t="s">
        <v>156</v>
      </c>
      <c r="G66" s="75" t="s">
        <v>3</v>
      </c>
      <c r="H66" s="76" t="s">
        <v>156</v>
      </c>
      <c r="I66" s="75" t="s">
        <v>3</v>
      </c>
      <c r="J66" s="76" t="s">
        <v>156</v>
      </c>
      <c r="K66" s="77" t="s">
        <v>3</v>
      </c>
      <c r="L66" s="78" t="s">
        <v>156</v>
      </c>
      <c r="M66" s="77" t="s">
        <v>3</v>
      </c>
      <c r="N66" s="79" t="s">
        <v>156</v>
      </c>
    </row>
    <row r="67" spans="1:14" x14ac:dyDescent="0.25">
      <c r="A67" s="80" t="s">
        <v>154</v>
      </c>
      <c r="B67" s="81" t="s">
        <v>221</v>
      </c>
      <c r="C67" s="43">
        <v>3007.31</v>
      </c>
      <c r="D67" s="42">
        <v>2.9299999999999988</v>
      </c>
      <c r="E67" s="43">
        <v>4027.26</v>
      </c>
      <c r="F67" s="42">
        <v>6.6799999999999988</v>
      </c>
      <c r="G67" s="43">
        <v>24185.370000000003</v>
      </c>
      <c r="H67" s="42">
        <v>23.360000000000007</v>
      </c>
      <c r="I67" s="43">
        <v>59366.310000000005</v>
      </c>
      <c r="J67" s="42">
        <v>73.100000000000009</v>
      </c>
      <c r="K67" s="44">
        <f t="shared" ref="K67" si="23">IFERROR(((E67-C67)/C67)*100,"")</f>
        <v>33.915692096923841</v>
      </c>
      <c r="L67" s="74">
        <f t="shared" ref="L67" si="24">IFERROR(((F67-D67)/D67)*100,"")</f>
        <v>127.98634812286696</v>
      </c>
      <c r="M67" s="44">
        <f t="shared" ref="M67" si="25">IFERROR(((I67-G67)/G67)*100,"")</f>
        <v>145.46372455744941</v>
      </c>
      <c r="N67" s="74">
        <f t="shared" ref="N67" si="26">IFERROR(((J67-H67)/H67)*100,"")</f>
        <v>212.92808219178076</v>
      </c>
    </row>
    <row r="68" spans="1:14" x14ac:dyDescent="0.25">
      <c r="A68" s="32" t="s">
        <v>153</v>
      </c>
      <c r="B68" s="33" t="s">
        <v>222</v>
      </c>
      <c r="C68" s="3">
        <v>4349.71</v>
      </c>
      <c r="D68" s="23">
        <v>2.9599999999999995</v>
      </c>
      <c r="E68" s="3">
        <v>8750.32</v>
      </c>
      <c r="F68" s="23">
        <v>8.9400000000000013</v>
      </c>
      <c r="G68" s="3">
        <v>67564.560000000012</v>
      </c>
      <c r="H68" s="23">
        <v>41.98</v>
      </c>
      <c r="I68" s="3">
        <v>94173.859999999986</v>
      </c>
      <c r="J68" s="23">
        <v>76.100000000000009</v>
      </c>
      <c r="K68" s="44">
        <f t="shared" ref="K68:K70" si="27">IFERROR(((E68-C68)/C68)*100,"")</f>
        <v>101.17019295539242</v>
      </c>
      <c r="L68" s="74">
        <f t="shared" ref="L68:L70" si="28">IFERROR(((F68-D68)/D68)*100,"")</f>
        <v>202.02702702702715</v>
      </c>
      <c r="M68" s="44">
        <f t="shared" ref="M68:M70" si="29">IFERROR(((I68-G68)/G68)*100,"")</f>
        <v>39.383517039110401</v>
      </c>
      <c r="N68" s="74">
        <f t="shared" ref="N68:N70" si="30">IFERROR(((J68-H68)/H68)*100,"")</f>
        <v>81.276798475464545</v>
      </c>
    </row>
    <row r="69" spans="1:14" x14ac:dyDescent="0.25">
      <c r="A69" s="34" t="s">
        <v>223</v>
      </c>
      <c r="B69" s="33" t="s">
        <v>224</v>
      </c>
      <c r="C69" s="3">
        <v>19815.240000000002</v>
      </c>
      <c r="D69" s="23">
        <v>25.570000000000004</v>
      </c>
      <c r="E69" s="3">
        <v>17627.05</v>
      </c>
      <c r="F69" s="23">
        <v>35.940000000000005</v>
      </c>
      <c r="G69" s="3">
        <v>167308.30000000008</v>
      </c>
      <c r="H69" s="23">
        <v>221.01999999999998</v>
      </c>
      <c r="I69" s="3">
        <v>227221.21999999994</v>
      </c>
      <c r="J69" s="23">
        <v>370.69000000000011</v>
      </c>
      <c r="K69" s="44">
        <f t="shared" si="27"/>
        <v>-11.042964909837085</v>
      </c>
      <c r="L69" s="74">
        <f t="shared" si="28"/>
        <v>40.555338287055143</v>
      </c>
      <c r="M69" s="44">
        <f t="shared" si="29"/>
        <v>35.809891081315058</v>
      </c>
      <c r="N69" s="74">
        <f t="shared" si="30"/>
        <v>67.717853587910653</v>
      </c>
    </row>
    <row r="70" spans="1:14" ht="20.100000000000001" customHeight="1" x14ac:dyDescent="0.25">
      <c r="A70" s="8"/>
      <c r="B70" s="39" t="s">
        <v>134</v>
      </c>
      <c r="C70" s="3">
        <f>SUM(C67:C69)</f>
        <v>27172.260000000002</v>
      </c>
      <c r="D70" s="23">
        <f>SUM(D67:D69)</f>
        <v>31.46</v>
      </c>
      <c r="E70" s="3">
        <f t="shared" ref="E70:I70" si="31">SUM(E67:E69)</f>
        <v>30404.629999999997</v>
      </c>
      <c r="F70" s="23">
        <f t="shared" si="31"/>
        <v>51.56</v>
      </c>
      <c r="G70" s="3">
        <f t="shared" si="31"/>
        <v>259058.2300000001</v>
      </c>
      <c r="H70" s="23">
        <f t="shared" si="31"/>
        <v>286.36</v>
      </c>
      <c r="I70" s="3">
        <f t="shared" si="31"/>
        <v>380761.3899999999</v>
      </c>
      <c r="J70" s="23">
        <f>SUM(J67:J69)</f>
        <v>519.8900000000001</v>
      </c>
      <c r="K70" s="44">
        <f t="shared" si="27"/>
        <v>11.895845248058112</v>
      </c>
      <c r="L70" s="74">
        <f t="shared" si="28"/>
        <v>63.890654799745718</v>
      </c>
      <c r="M70" s="44">
        <f t="shared" si="29"/>
        <v>46.979074936163876</v>
      </c>
      <c r="N70" s="74">
        <f t="shared" si="30"/>
        <v>81.551194300880042</v>
      </c>
    </row>
    <row r="71" spans="1:14" ht="15.75" thickBot="1" x14ac:dyDescent="0.3">
      <c r="A71" s="11"/>
      <c r="B71" s="19"/>
      <c r="C71"/>
      <c r="D71"/>
      <c r="E71"/>
      <c r="F71"/>
      <c r="G71"/>
      <c r="H71"/>
      <c r="I71"/>
      <c r="J71"/>
      <c r="K71"/>
      <c r="L71"/>
      <c r="M71"/>
      <c r="N71"/>
    </row>
    <row r="72" spans="1:14" ht="24.95" customHeight="1" x14ac:dyDescent="0.25">
      <c r="A72" s="95" t="s">
        <v>0</v>
      </c>
      <c r="B72" s="107" t="s">
        <v>57</v>
      </c>
      <c r="C72" s="97" t="s">
        <v>318</v>
      </c>
      <c r="D72" s="98"/>
      <c r="E72" s="97" t="s">
        <v>319</v>
      </c>
      <c r="F72" s="98"/>
      <c r="G72" s="109" t="s">
        <v>320</v>
      </c>
      <c r="H72" s="110"/>
      <c r="I72" s="109" t="s">
        <v>321</v>
      </c>
      <c r="J72" s="110"/>
      <c r="K72" s="113" t="s">
        <v>322</v>
      </c>
      <c r="L72" s="114"/>
      <c r="M72" s="111" t="s">
        <v>323</v>
      </c>
      <c r="N72" s="112"/>
    </row>
    <row r="73" spans="1:14" ht="15.75" customHeight="1" thickBot="1" x14ac:dyDescent="0.3">
      <c r="A73" s="96"/>
      <c r="B73" s="108"/>
      <c r="C73" s="75" t="s">
        <v>3</v>
      </c>
      <c r="D73" s="76" t="s">
        <v>156</v>
      </c>
      <c r="E73" s="75" t="s">
        <v>3</v>
      </c>
      <c r="F73" s="76" t="s">
        <v>156</v>
      </c>
      <c r="G73" s="75" t="s">
        <v>3</v>
      </c>
      <c r="H73" s="76" t="s">
        <v>156</v>
      </c>
      <c r="I73" s="75" t="s">
        <v>3</v>
      </c>
      <c r="J73" s="76" t="s">
        <v>156</v>
      </c>
      <c r="K73" s="77" t="s">
        <v>3</v>
      </c>
      <c r="L73" s="78" t="s">
        <v>156</v>
      </c>
      <c r="M73" s="77" t="s">
        <v>3</v>
      </c>
      <c r="N73" s="79" t="s">
        <v>156</v>
      </c>
    </row>
    <row r="74" spans="1:14" x14ac:dyDescent="0.25">
      <c r="A74" s="9" t="s">
        <v>58</v>
      </c>
      <c r="B74" s="17" t="s">
        <v>59</v>
      </c>
      <c r="C74" s="43">
        <v>1190.49</v>
      </c>
      <c r="D74" s="42">
        <v>0.29000000000000004</v>
      </c>
      <c r="E74" s="43">
        <v>1336.93</v>
      </c>
      <c r="F74" s="42">
        <v>0.44</v>
      </c>
      <c r="G74" s="43">
        <v>7667.4800000000014</v>
      </c>
      <c r="H74" s="42">
        <v>2.52</v>
      </c>
      <c r="I74" s="43">
        <v>7754.739999999998</v>
      </c>
      <c r="J74" s="42">
        <v>2.88</v>
      </c>
      <c r="K74" s="44">
        <f t="shared" ref="K74" si="32">IFERROR(((E74-C74)/C74)*100,"")</f>
        <v>12.300817310519202</v>
      </c>
      <c r="L74" s="74">
        <f t="shared" ref="L74" si="33">IFERROR(((F74-D74)/D74)*100,"")</f>
        <v>51.724137931034463</v>
      </c>
      <c r="M74" s="44">
        <f t="shared" ref="M74" si="34">IFERROR(((I74-G74)/G74)*100,"")</f>
        <v>1.1380531804451601</v>
      </c>
      <c r="N74" s="74">
        <f t="shared" ref="N74" si="35">IFERROR(((J74-H74)/H74)*100,"")</f>
        <v>14.285714285714279</v>
      </c>
    </row>
    <row r="75" spans="1:14" x14ac:dyDescent="0.25">
      <c r="A75" s="8" t="s">
        <v>225</v>
      </c>
      <c r="B75" s="16" t="s">
        <v>60</v>
      </c>
      <c r="C75" s="3">
        <v>30.5</v>
      </c>
      <c r="D75" s="23">
        <v>0.02</v>
      </c>
      <c r="E75" s="3">
        <v>4.6900000000000004</v>
      </c>
      <c r="F75" s="23">
        <v>0</v>
      </c>
      <c r="G75" s="3">
        <v>147.86000000000001</v>
      </c>
      <c r="H75" s="23">
        <v>0.15</v>
      </c>
      <c r="I75" s="3">
        <v>83.68</v>
      </c>
      <c r="J75" s="23">
        <v>0.11</v>
      </c>
      <c r="K75" s="44">
        <f t="shared" ref="K75:K116" si="36">IFERROR(((E75-C75)/C75)*100,"")</f>
        <v>-84.622950819672127</v>
      </c>
      <c r="L75" s="74">
        <f t="shared" ref="L75:L116" si="37">IFERROR(((F75-D75)/D75)*100,"")</f>
        <v>-100</v>
      </c>
      <c r="M75" s="44">
        <f t="shared" ref="M75:M116" si="38">IFERROR(((I75-G75)/G75)*100,"")</f>
        <v>-43.405924523197619</v>
      </c>
      <c r="N75" s="74">
        <f t="shared" ref="N75:N116" si="39">IFERROR(((J75-H75)/H75)*100,"")</f>
        <v>-26.666666666666668</v>
      </c>
    </row>
    <row r="76" spans="1:14" x14ac:dyDescent="0.25">
      <c r="A76" s="8" t="s">
        <v>226</v>
      </c>
      <c r="B76" s="16" t="s">
        <v>61</v>
      </c>
      <c r="C76" s="3">
        <v>565.29</v>
      </c>
      <c r="D76" s="23">
        <v>0.53</v>
      </c>
      <c r="E76" s="3">
        <v>446.1</v>
      </c>
      <c r="F76" s="23">
        <v>0.82000000000000006</v>
      </c>
      <c r="G76" s="3">
        <v>11795.580000000002</v>
      </c>
      <c r="H76" s="23">
        <v>11.349999999999994</v>
      </c>
      <c r="I76" s="3">
        <v>11070.280000000002</v>
      </c>
      <c r="J76" s="23">
        <v>15.629999999999995</v>
      </c>
      <c r="K76" s="44">
        <f t="shared" si="36"/>
        <v>-21.084752958658378</v>
      </c>
      <c r="L76" s="74">
        <f t="shared" si="37"/>
        <v>54.716981132075468</v>
      </c>
      <c r="M76" s="44">
        <f t="shared" si="38"/>
        <v>-6.1489134065471918</v>
      </c>
      <c r="N76" s="74">
        <f t="shared" si="39"/>
        <v>37.70925110132162</v>
      </c>
    </row>
    <row r="77" spans="1:14" x14ac:dyDescent="0.25">
      <c r="A77" s="8" t="s">
        <v>227</v>
      </c>
      <c r="B77" s="16" t="s">
        <v>62</v>
      </c>
      <c r="C77" s="3">
        <v>47.43</v>
      </c>
      <c r="D77" s="23">
        <v>0.04</v>
      </c>
      <c r="E77" s="3">
        <v>9.65</v>
      </c>
      <c r="F77" s="23">
        <v>0.01</v>
      </c>
      <c r="G77" s="3">
        <v>1014.66</v>
      </c>
      <c r="H77" s="23">
        <v>0.93</v>
      </c>
      <c r="I77" s="3">
        <v>1065.7699999999998</v>
      </c>
      <c r="J77" s="23">
        <v>1.2100000000000002</v>
      </c>
      <c r="K77" s="44">
        <f t="shared" si="36"/>
        <v>-79.654227282310771</v>
      </c>
      <c r="L77" s="74">
        <f t="shared" si="37"/>
        <v>-75</v>
      </c>
      <c r="M77" s="44">
        <f t="shared" si="38"/>
        <v>5.0371553032542709</v>
      </c>
      <c r="N77" s="74">
        <f t="shared" si="39"/>
        <v>30.107526881720442</v>
      </c>
    </row>
    <row r="78" spans="1:14" x14ac:dyDescent="0.25">
      <c r="A78" s="8" t="s">
        <v>228</v>
      </c>
      <c r="B78" s="16" t="s">
        <v>63</v>
      </c>
      <c r="C78" s="3">
        <v>81</v>
      </c>
      <c r="D78" s="23">
        <v>7.0000000000000007E-2</v>
      </c>
      <c r="E78" s="3">
        <v>110.47</v>
      </c>
      <c r="F78" s="23">
        <v>0.1</v>
      </c>
      <c r="G78" s="3">
        <v>320.92</v>
      </c>
      <c r="H78" s="23">
        <v>0.22</v>
      </c>
      <c r="I78" s="3">
        <v>406.88</v>
      </c>
      <c r="J78" s="23">
        <v>0.45000000000000007</v>
      </c>
      <c r="K78" s="44">
        <f t="shared" si="36"/>
        <v>36.382716049382715</v>
      </c>
      <c r="L78" s="74">
        <f t="shared" si="37"/>
        <v>42.857142857142847</v>
      </c>
      <c r="M78" s="44">
        <f t="shared" si="38"/>
        <v>26.785491711329918</v>
      </c>
      <c r="N78" s="74">
        <f t="shared" si="39"/>
        <v>104.54545454545456</v>
      </c>
    </row>
    <row r="79" spans="1:14" ht="24" customHeight="1" x14ac:dyDescent="0.25">
      <c r="A79" s="8" t="s">
        <v>229</v>
      </c>
      <c r="B79" s="18" t="s">
        <v>64</v>
      </c>
      <c r="C79" s="3">
        <v>0</v>
      </c>
      <c r="D79" s="23">
        <v>0</v>
      </c>
      <c r="E79" s="3">
        <v>0.53</v>
      </c>
      <c r="F79" s="23">
        <v>0</v>
      </c>
      <c r="G79" s="3">
        <v>15.520000000000001</v>
      </c>
      <c r="H79" s="23">
        <v>7.0000000000000007E-2</v>
      </c>
      <c r="I79" s="3">
        <v>31.9</v>
      </c>
      <c r="J79" s="23">
        <v>0.18</v>
      </c>
      <c r="K79" s="44" t="str">
        <f t="shared" si="36"/>
        <v/>
      </c>
      <c r="L79" s="74" t="str">
        <f t="shared" si="37"/>
        <v/>
      </c>
      <c r="M79" s="44">
        <f t="shared" si="38"/>
        <v>105.54123711340202</v>
      </c>
      <c r="N79" s="74">
        <f t="shared" si="39"/>
        <v>157.14285714285711</v>
      </c>
    </row>
    <row r="80" spans="1:14" ht="26.25" x14ac:dyDescent="0.25">
      <c r="A80" s="8" t="s">
        <v>230</v>
      </c>
      <c r="B80" s="18" t="s">
        <v>65</v>
      </c>
      <c r="C80" s="3">
        <v>0.04</v>
      </c>
      <c r="D80" s="23">
        <v>0</v>
      </c>
      <c r="E80" s="3">
        <v>0.03</v>
      </c>
      <c r="F80" s="23">
        <v>0</v>
      </c>
      <c r="G80" s="3">
        <v>15.459999999999996</v>
      </c>
      <c r="H80" s="23">
        <v>0.02</v>
      </c>
      <c r="I80" s="3">
        <v>9.4500000000000011</v>
      </c>
      <c r="J80" s="23">
        <v>0.01</v>
      </c>
      <c r="K80" s="44">
        <f t="shared" si="36"/>
        <v>-25.000000000000007</v>
      </c>
      <c r="L80" s="74" t="str">
        <f t="shared" si="37"/>
        <v/>
      </c>
      <c r="M80" s="44">
        <f t="shared" si="38"/>
        <v>-38.874514877102172</v>
      </c>
      <c r="N80" s="74">
        <f t="shared" si="39"/>
        <v>-50</v>
      </c>
    </row>
    <row r="81" spans="1:14" x14ac:dyDescent="0.25">
      <c r="A81" s="8" t="s">
        <v>231</v>
      </c>
      <c r="B81" s="16" t="s">
        <v>66</v>
      </c>
      <c r="C81" s="3">
        <v>0</v>
      </c>
      <c r="D81" s="23">
        <v>0</v>
      </c>
      <c r="E81" s="3">
        <v>0</v>
      </c>
      <c r="F81" s="23">
        <v>0</v>
      </c>
      <c r="G81" s="3">
        <v>0.55000000000000004</v>
      </c>
      <c r="H81" s="23">
        <v>0</v>
      </c>
      <c r="I81" s="3">
        <v>0.11</v>
      </c>
      <c r="J81" s="23">
        <v>0.01</v>
      </c>
      <c r="K81" s="44" t="str">
        <f t="shared" si="36"/>
        <v/>
      </c>
      <c r="L81" s="74" t="str">
        <f t="shared" si="37"/>
        <v/>
      </c>
      <c r="M81" s="44">
        <f t="shared" si="38"/>
        <v>-80</v>
      </c>
      <c r="N81" s="74" t="str">
        <f t="shared" si="39"/>
        <v/>
      </c>
    </row>
    <row r="82" spans="1:14" x14ac:dyDescent="0.25">
      <c r="A82" s="8" t="s">
        <v>232</v>
      </c>
      <c r="B82" s="16" t="s">
        <v>67</v>
      </c>
      <c r="C82" s="3">
        <v>173.21</v>
      </c>
      <c r="D82" s="23">
        <v>0.32</v>
      </c>
      <c r="E82" s="3">
        <v>93.46</v>
      </c>
      <c r="F82" s="23">
        <v>0.23</v>
      </c>
      <c r="G82" s="3">
        <v>1448.8700000000001</v>
      </c>
      <c r="H82" s="23">
        <v>3.25</v>
      </c>
      <c r="I82" s="3">
        <v>1774.8699999999997</v>
      </c>
      <c r="J82" s="23">
        <v>3.5100000000000002</v>
      </c>
      <c r="K82" s="44">
        <f t="shared" si="36"/>
        <v>-46.042376306217889</v>
      </c>
      <c r="L82" s="74">
        <f t="shared" si="37"/>
        <v>-28.125</v>
      </c>
      <c r="M82" s="44">
        <f t="shared" si="38"/>
        <v>22.50029333204494</v>
      </c>
      <c r="N82" s="74">
        <f t="shared" si="39"/>
        <v>8.0000000000000071</v>
      </c>
    </row>
    <row r="83" spans="1:14" x14ac:dyDescent="0.25">
      <c r="A83" s="8" t="s">
        <v>233</v>
      </c>
      <c r="B83" s="16" t="s">
        <v>68</v>
      </c>
      <c r="C83" s="3">
        <v>0</v>
      </c>
      <c r="D83" s="23">
        <v>0</v>
      </c>
      <c r="E83" s="3">
        <v>0</v>
      </c>
      <c r="F83" s="23">
        <v>0</v>
      </c>
      <c r="G83" s="3">
        <v>15.24</v>
      </c>
      <c r="H83" s="23">
        <v>0</v>
      </c>
      <c r="I83" s="3">
        <v>9.9400000000000013</v>
      </c>
      <c r="J83" s="23">
        <v>0</v>
      </c>
      <c r="K83" s="44" t="str">
        <f t="shared" si="36"/>
        <v/>
      </c>
      <c r="L83" s="74" t="str">
        <f t="shared" si="37"/>
        <v/>
      </c>
      <c r="M83" s="44">
        <f t="shared" si="38"/>
        <v>-34.776902887139101</v>
      </c>
      <c r="N83" s="74" t="str">
        <f t="shared" si="39"/>
        <v/>
      </c>
    </row>
    <row r="84" spans="1:14" x14ac:dyDescent="0.25">
      <c r="A84" s="8" t="s">
        <v>234</v>
      </c>
      <c r="B84" s="16" t="s">
        <v>69</v>
      </c>
      <c r="C84" s="3">
        <v>0</v>
      </c>
      <c r="D84" s="23">
        <v>0</v>
      </c>
      <c r="E84" s="3">
        <v>0</v>
      </c>
      <c r="F84" s="23">
        <v>0</v>
      </c>
      <c r="G84" s="3">
        <v>3.2</v>
      </c>
      <c r="H84" s="23">
        <v>0.01</v>
      </c>
      <c r="I84" s="3">
        <v>4.49</v>
      </c>
      <c r="J84" s="23">
        <v>0.02</v>
      </c>
      <c r="K84" s="44" t="str">
        <f t="shared" si="36"/>
        <v/>
      </c>
      <c r="L84" s="74" t="str">
        <f t="shared" si="37"/>
        <v/>
      </c>
      <c r="M84" s="44">
        <f t="shared" si="38"/>
        <v>40.3125</v>
      </c>
      <c r="N84" s="74">
        <f t="shared" si="39"/>
        <v>100</v>
      </c>
    </row>
    <row r="85" spans="1:14" ht="39" x14ac:dyDescent="0.25">
      <c r="A85" s="8" t="s">
        <v>235</v>
      </c>
      <c r="B85" s="18" t="s">
        <v>70</v>
      </c>
      <c r="C85" s="3">
        <v>533.66999999999996</v>
      </c>
      <c r="D85" s="23">
        <v>0.64</v>
      </c>
      <c r="E85" s="3">
        <v>243.9</v>
      </c>
      <c r="F85" s="23">
        <v>0.28000000000000003</v>
      </c>
      <c r="G85" s="3">
        <v>3409.3199999999997</v>
      </c>
      <c r="H85" s="23">
        <v>4.51</v>
      </c>
      <c r="I85" s="3">
        <v>2127.77</v>
      </c>
      <c r="J85" s="23">
        <v>3.39</v>
      </c>
      <c r="K85" s="44">
        <f t="shared" si="36"/>
        <v>-54.297599640227112</v>
      </c>
      <c r="L85" s="74">
        <f t="shared" si="37"/>
        <v>-56.25</v>
      </c>
      <c r="M85" s="44">
        <f t="shared" si="38"/>
        <v>-37.589607311721977</v>
      </c>
      <c r="N85" s="74">
        <f t="shared" si="39"/>
        <v>-24.833702882483362</v>
      </c>
    </row>
    <row r="86" spans="1:14" x14ac:dyDescent="0.25">
      <c r="A86" s="8" t="s">
        <v>236</v>
      </c>
      <c r="B86" s="16" t="s">
        <v>71</v>
      </c>
      <c r="C86" s="3">
        <v>0</v>
      </c>
      <c r="D86" s="23">
        <v>0</v>
      </c>
      <c r="E86" s="3">
        <v>0.6</v>
      </c>
      <c r="F86" s="23">
        <v>0</v>
      </c>
      <c r="G86" s="3">
        <v>0.03</v>
      </c>
      <c r="H86" s="23">
        <v>0</v>
      </c>
      <c r="I86" s="3">
        <v>13.860000000000001</v>
      </c>
      <c r="J86" s="23">
        <v>0.04</v>
      </c>
      <c r="K86" s="44" t="str">
        <f t="shared" si="36"/>
        <v/>
      </c>
      <c r="L86" s="74" t="str">
        <f t="shared" si="37"/>
        <v/>
      </c>
      <c r="M86" s="44">
        <f t="shared" si="38"/>
        <v>46100.000000000007</v>
      </c>
      <c r="N86" s="74" t="str">
        <f t="shared" si="39"/>
        <v/>
      </c>
    </row>
    <row r="87" spans="1:14" x14ac:dyDescent="0.25">
      <c r="A87" s="8" t="s">
        <v>237</v>
      </c>
      <c r="B87" s="16" t="s">
        <v>72</v>
      </c>
      <c r="C87" s="3">
        <v>1642.15</v>
      </c>
      <c r="D87" s="23">
        <v>1.5500000000000003</v>
      </c>
      <c r="E87" s="3">
        <v>1607.5</v>
      </c>
      <c r="F87" s="23">
        <v>1.3300000000000003</v>
      </c>
      <c r="G87" s="3">
        <v>20966.259999999991</v>
      </c>
      <c r="H87" s="23">
        <v>18.95</v>
      </c>
      <c r="I87" s="3">
        <v>15739.220000000001</v>
      </c>
      <c r="J87" s="23">
        <v>15.929999999999996</v>
      </c>
      <c r="K87" s="44">
        <f t="shared" si="36"/>
        <v>-2.1100386688183228</v>
      </c>
      <c r="L87" s="74">
        <f t="shared" si="37"/>
        <v>-14.193548387096769</v>
      </c>
      <c r="M87" s="44">
        <f t="shared" si="38"/>
        <v>-24.930722026722897</v>
      </c>
      <c r="N87" s="74">
        <f t="shared" si="39"/>
        <v>-15.936675461741443</v>
      </c>
    </row>
    <row r="88" spans="1:14" x14ac:dyDescent="0.25">
      <c r="A88" s="8" t="s">
        <v>238</v>
      </c>
      <c r="B88" s="16" t="s">
        <v>73</v>
      </c>
      <c r="C88" s="3">
        <v>10.01</v>
      </c>
      <c r="D88" s="23">
        <v>0.03</v>
      </c>
      <c r="E88" s="3">
        <v>15.52</v>
      </c>
      <c r="F88" s="23">
        <v>0.03</v>
      </c>
      <c r="G88" s="3">
        <v>200.04999999999998</v>
      </c>
      <c r="H88" s="23">
        <v>0.45000000000000007</v>
      </c>
      <c r="I88" s="3">
        <v>227.90000000000003</v>
      </c>
      <c r="J88" s="23">
        <v>0.48</v>
      </c>
      <c r="K88" s="44">
        <f t="shared" si="36"/>
        <v>55.044955044955046</v>
      </c>
      <c r="L88" s="74">
        <f t="shared" si="37"/>
        <v>0</v>
      </c>
      <c r="M88" s="44">
        <f t="shared" si="38"/>
        <v>13.921519620095001</v>
      </c>
      <c r="N88" s="74">
        <f t="shared" si="39"/>
        <v>6.6666666666666474</v>
      </c>
    </row>
    <row r="89" spans="1:14" x14ac:dyDescent="0.25">
      <c r="A89" s="8" t="s">
        <v>239</v>
      </c>
      <c r="B89" s="16" t="s">
        <v>74</v>
      </c>
      <c r="C89" s="3">
        <v>18.690000000000001</v>
      </c>
      <c r="D89" s="23">
        <v>7.0000000000000007E-2</v>
      </c>
      <c r="E89" s="3">
        <v>4.83</v>
      </c>
      <c r="F89" s="23">
        <v>0.02</v>
      </c>
      <c r="G89" s="3">
        <v>77.449999999999989</v>
      </c>
      <c r="H89" s="23">
        <v>0.36999999999999994</v>
      </c>
      <c r="I89" s="3">
        <v>43.83</v>
      </c>
      <c r="J89" s="23">
        <v>0.2</v>
      </c>
      <c r="K89" s="44">
        <f t="shared" si="36"/>
        <v>-74.157303370786522</v>
      </c>
      <c r="L89" s="74">
        <f t="shared" si="37"/>
        <v>-71.428571428571431</v>
      </c>
      <c r="M89" s="44">
        <f t="shared" si="38"/>
        <v>-43.408650742414459</v>
      </c>
      <c r="N89" s="74">
        <f t="shared" si="39"/>
        <v>-45.94594594594593</v>
      </c>
    </row>
    <row r="90" spans="1:14" x14ac:dyDescent="0.25">
      <c r="A90" s="8" t="s">
        <v>240</v>
      </c>
      <c r="B90" s="16" t="s">
        <v>75</v>
      </c>
      <c r="C90" s="3">
        <v>0</v>
      </c>
      <c r="D90" s="23">
        <v>0</v>
      </c>
      <c r="E90" s="3">
        <v>0.05</v>
      </c>
      <c r="F90" s="23">
        <v>0</v>
      </c>
      <c r="G90" s="3">
        <v>1.06</v>
      </c>
      <c r="H90" s="23">
        <v>0.01</v>
      </c>
      <c r="I90" s="3">
        <v>6.9799999999999995</v>
      </c>
      <c r="J90" s="23">
        <v>0.02</v>
      </c>
      <c r="K90" s="44" t="str">
        <f t="shared" si="36"/>
        <v/>
      </c>
      <c r="L90" s="74" t="str">
        <f t="shared" si="37"/>
        <v/>
      </c>
      <c r="M90" s="44">
        <f t="shared" si="38"/>
        <v>558.49056603773579</v>
      </c>
      <c r="N90" s="74">
        <f t="shared" si="39"/>
        <v>100</v>
      </c>
    </row>
    <row r="91" spans="1:14" x14ac:dyDescent="0.25">
      <c r="A91" s="8" t="s">
        <v>241</v>
      </c>
      <c r="B91" s="16" t="s">
        <v>76</v>
      </c>
      <c r="C91" s="3">
        <v>0</v>
      </c>
      <c r="D91" s="23">
        <v>0</v>
      </c>
      <c r="E91" s="3">
        <v>0.01</v>
      </c>
      <c r="F91" s="23">
        <v>0</v>
      </c>
      <c r="G91" s="3">
        <v>7.0000000000000007E-2</v>
      </c>
      <c r="H91" s="23">
        <v>0</v>
      </c>
      <c r="I91" s="3">
        <v>14.52</v>
      </c>
      <c r="J91" s="23">
        <v>0.03</v>
      </c>
      <c r="K91" s="44" t="str">
        <f t="shared" si="36"/>
        <v/>
      </c>
      <c r="L91" s="74" t="str">
        <f t="shared" si="37"/>
        <v/>
      </c>
      <c r="M91" s="44">
        <f t="shared" si="38"/>
        <v>20642.857142857138</v>
      </c>
      <c r="N91" s="74" t="str">
        <f t="shared" si="39"/>
        <v/>
      </c>
    </row>
    <row r="92" spans="1:14" ht="39" x14ac:dyDescent="0.25">
      <c r="A92" s="8" t="s">
        <v>242</v>
      </c>
      <c r="B92" s="18" t="s">
        <v>77</v>
      </c>
      <c r="C92" s="3">
        <v>634.84</v>
      </c>
      <c r="D92" s="23">
        <v>1.4500000000000002</v>
      </c>
      <c r="E92" s="3">
        <v>437.21</v>
      </c>
      <c r="F92" s="23">
        <v>1.36</v>
      </c>
      <c r="G92" s="3">
        <v>6159.2300000000023</v>
      </c>
      <c r="H92" s="23">
        <v>14.729999999999992</v>
      </c>
      <c r="I92" s="3">
        <v>5383.350000000004</v>
      </c>
      <c r="J92" s="23">
        <v>17.619999999999994</v>
      </c>
      <c r="K92" s="44">
        <f t="shared" si="36"/>
        <v>-31.130678596181721</v>
      </c>
      <c r="L92" s="74">
        <f t="shared" si="37"/>
        <v>-6.2068965517241423</v>
      </c>
      <c r="M92" s="44">
        <f t="shared" si="38"/>
        <v>-12.597029174101277</v>
      </c>
      <c r="N92" s="74">
        <f t="shared" si="39"/>
        <v>19.619823489477284</v>
      </c>
    </row>
    <row r="93" spans="1:14" x14ac:dyDescent="0.25">
      <c r="A93" s="8" t="s">
        <v>243</v>
      </c>
      <c r="B93" s="16" t="s">
        <v>78</v>
      </c>
      <c r="C93" s="3">
        <v>0</v>
      </c>
      <c r="D93" s="23">
        <v>0</v>
      </c>
      <c r="E93" s="3">
        <v>0.02</v>
      </c>
      <c r="F93" s="23">
        <v>0</v>
      </c>
      <c r="G93" s="3">
        <v>0.06</v>
      </c>
      <c r="H93" s="23">
        <v>0</v>
      </c>
      <c r="I93" s="3">
        <v>0.1</v>
      </c>
      <c r="J93" s="23">
        <v>0</v>
      </c>
      <c r="K93" s="44" t="str">
        <f t="shared" si="36"/>
        <v/>
      </c>
      <c r="L93" s="74" t="str">
        <f t="shared" si="37"/>
        <v/>
      </c>
      <c r="M93" s="44">
        <f t="shared" si="38"/>
        <v>66.666666666666686</v>
      </c>
      <c r="N93" s="74" t="str">
        <f t="shared" si="39"/>
        <v/>
      </c>
    </row>
    <row r="94" spans="1:14" x14ac:dyDescent="0.25">
      <c r="A94" s="8" t="s">
        <v>244</v>
      </c>
      <c r="B94" s="16" t="s">
        <v>79</v>
      </c>
      <c r="C94" s="3">
        <v>4672.78</v>
      </c>
      <c r="D94" s="23">
        <v>24.56</v>
      </c>
      <c r="E94" s="3">
        <v>4758.93</v>
      </c>
      <c r="F94" s="23">
        <v>28.68</v>
      </c>
      <c r="G94" s="3">
        <v>50442.789999999994</v>
      </c>
      <c r="H94" s="23">
        <v>261.40999999999991</v>
      </c>
      <c r="I94" s="3">
        <v>53788.25</v>
      </c>
      <c r="J94" s="23">
        <v>305.03999999999996</v>
      </c>
      <c r="K94" s="44">
        <f t="shared" si="36"/>
        <v>1.8436562388984834</v>
      </c>
      <c r="L94" s="74">
        <f t="shared" si="37"/>
        <v>16.77524429967427</v>
      </c>
      <c r="M94" s="44">
        <f t="shared" si="38"/>
        <v>6.6321866811887427</v>
      </c>
      <c r="N94" s="74">
        <f t="shared" si="39"/>
        <v>16.69025668490114</v>
      </c>
    </row>
    <row r="95" spans="1:14" ht="39" x14ac:dyDescent="0.25">
      <c r="A95" s="8" t="s">
        <v>245</v>
      </c>
      <c r="B95" s="18" t="s">
        <v>80</v>
      </c>
      <c r="C95" s="3">
        <v>2.21</v>
      </c>
      <c r="D95" s="23">
        <v>0</v>
      </c>
      <c r="E95" s="3">
        <v>5.35</v>
      </c>
      <c r="F95" s="23">
        <v>0.01</v>
      </c>
      <c r="G95" s="3">
        <v>20.929999999999996</v>
      </c>
      <c r="H95" s="23">
        <v>6.9999999999999993E-2</v>
      </c>
      <c r="I95" s="3">
        <v>23.46</v>
      </c>
      <c r="J95" s="23">
        <v>0.08</v>
      </c>
      <c r="K95" s="44">
        <f t="shared" si="36"/>
        <v>142.08144796380088</v>
      </c>
      <c r="L95" s="74" t="str">
        <f t="shared" si="37"/>
        <v/>
      </c>
      <c r="M95" s="44">
        <f t="shared" si="38"/>
        <v>12.087912087912112</v>
      </c>
      <c r="N95" s="74">
        <f t="shared" si="39"/>
        <v>14.285714285714299</v>
      </c>
    </row>
    <row r="96" spans="1:14" ht="26.25" x14ac:dyDescent="0.25">
      <c r="A96" s="8" t="s">
        <v>246</v>
      </c>
      <c r="B96" s="18" t="s">
        <v>81</v>
      </c>
      <c r="C96" s="3">
        <v>31.29</v>
      </c>
      <c r="D96" s="23">
        <v>0.03</v>
      </c>
      <c r="E96" s="3">
        <v>118.13</v>
      </c>
      <c r="F96" s="23">
        <v>7.0000000000000007E-2</v>
      </c>
      <c r="G96" s="3">
        <v>678.9399999999996</v>
      </c>
      <c r="H96" s="23">
        <v>0.76</v>
      </c>
      <c r="I96" s="3">
        <v>459.25999999999993</v>
      </c>
      <c r="J96" s="23">
        <v>0.55000000000000004</v>
      </c>
      <c r="K96" s="44">
        <f t="shared" si="36"/>
        <v>277.53275806967082</v>
      </c>
      <c r="L96" s="74">
        <f t="shared" si="37"/>
        <v>133.33333333333337</v>
      </c>
      <c r="M96" s="44">
        <f t="shared" si="38"/>
        <v>-32.356320146110086</v>
      </c>
      <c r="N96" s="74">
        <f t="shared" si="39"/>
        <v>-27.631578947368418</v>
      </c>
    </row>
    <row r="97" spans="1:14" x14ac:dyDescent="0.25">
      <c r="A97" s="8" t="s">
        <v>247</v>
      </c>
      <c r="B97" s="16" t="s">
        <v>82</v>
      </c>
      <c r="C97" s="3">
        <v>0</v>
      </c>
      <c r="D97" s="23">
        <v>0</v>
      </c>
      <c r="E97" s="3">
        <v>0</v>
      </c>
      <c r="F97" s="23">
        <v>0</v>
      </c>
      <c r="G97" s="3">
        <v>1.03</v>
      </c>
      <c r="H97" s="23">
        <v>0</v>
      </c>
      <c r="I97" s="3">
        <v>1.4100000000000001</v>
      </c>
      <c r="J97" s="23">
        <v>0</v>
      </c>
      <c r="K97" s="44" t="str">
        <f t="shared" si="36"/>
        <v/>
      </c>
      <c r="L97" s="74" t="str">
        <f t="shared" si="37"/>
        <v/>
      </c>
      <c r="M97" s="44">
        <f t="shared" si="38"/>
        <v>36.893203883495154</v>
      </c>
      <c r="N97" s="74" t="str">
        <f t="shared" si="39"/>
        <v/>
      </c>
    </row>
    <row r="98" spans="1:14" ht="26.25" x14ac:dyDescent="0.25">
      <c r="A98" s="8" t="s">
        <v>248</v>
      </c>
      <c r="B98" s="18" t="s">
        <v>83</v>
      </c>
      <c r="C98" s="3">
        <v>104.75</v>
      </c>
      <c r="D98" s="23">
        <v>0.15</v>
      </c>
      <c r="E98" s="3">
        <v>51.86</v>
      </c>
      <c r="F98" s="23">
        <v>0.12000000000000001</v>
      </c>
      <c r="G98" s="3">
        <v>241.2</v>
      </c>
      <c r="H98" s="23">
        <v>0.42</v>
      </c>
      <c r="I98" s="3">
        <v>485.86000000000007</v>
      </c>
      <c r="J98" s="23">
        <v>1.08</v>
      </c>
      <c r="K98" s="44">
        <f t="shared" si="36"/>
        <v>-50.491646778042963</v>
      </c>
      <c r="L98" s="74">
        <f t="shared" si="37"/>
        <v>-19.999999999999989</v>
      </c>
      <c r="M98" s="44">
        <f t="shared" si="38"/>
        <v>101.43449419568826</v>
      </c>
      <c r="N98" s="74">
        <f t="shared" si="39"/>
        <v>157.1428571428572</v>
      </c>
    </row>
    <row r="99" spans="1:14" x14ac:dyDescent="0.25">
      <c r="A99" s="8" t="s">
        <v>249</v>
      </c>
      <c r="B99" s="16" t="s">
        <v>84</v>
      </c>
      <c r="C99" s="3">
        <v>0</v>
      </c>
      <c r="D99" s="23">
        <v>0</v>
      </c>
      <c r="E99" s="3">
        <v>0</v>
      </c>
      <c r="F99" s="23">
        <v>0</v>
      </c>
      <c r="G99" s="3">
        <v>1.1500000000000001</v>
      </c>
      <c r="H99" s="23">
        <v>0.03</v>
      </c>
      <c r="I99" s="3">
        <v>0.7</v>
      </c>
      <c r="J99" s="23">
        <v>0.02</v>
      </c>
      <c r="K99" s="44" t="str">
        <f t="shared" si="36"/>
        <v/>
      </c>
      <c r="L99" s="74" t="str">
        <f t="shared" si="37"/>
        <v/>
      </c>
      <c r="M99" s="44">
        <f t="shared" si="38"/>
        <v>-39.13043478260871</v>
      </c>
      <c r="N99" s="74">
        <f t="shared" si="39"/>
        <v>-33.333333333333329</v>
      </c>
    </row>
    <row r="100" spans="1:14" x14ac:dyDescent="0.25">
      <c r="A100" s="8" t="s">
        <v>250</v>
      </c>
      <c r="B100" s="16" t="s">
        <v>85</v>
      </c>
      <c r="C100" s="3">
        <v>0</v>
      </c>
      <c r="D100" s="23">
        <v>0</v>
      </c>
      <c r="E100" s="3">
        <v>0</v>
      </c>
      <c r="F100" s="23">
        <v>0</v>
      </c>
      <c r="G100" s="3">
        <v>7.0000000000000007E-2</v>
      </c>
      <c r="H100" s="23">
        <v>0.01</v>
      </c>
      <c r="I100" s="3">
        <v>0.13</v>
      </c>
      <c r="J100" s="23">
        <v>0.01</v>
      </c>
      <c r="K100" s="44" t="str">
        <f t="shared" si="36"/>
        <v/>
      </c>
      <c r="L100" s="74" t="str">
        <f t="shared" si="37"/>
        <v/>
      </c>
      <c r="M100" s="44">
        <f t="shared" si="38"/>
        <v>85.714285714285694</v>
      </c>
      <c r="N100" s="74">
        <f t="shared" si="39"/>
        <v>0</v>
      </c>
    </row>
    <row r="101" spans="1:14" x14ac:dyDescent="0.25">
      <c r="A101" s="8" t="s">
        <v>251</v>
      </c>
      <c r="B101" s="16" t="s">
        <v>86</v>
      </c>
      <c r="C101" s="3">
        <v>925</v>
      </c>
      <c r="D101" s="23">
        <v>2.1100000000000003</v>
      </c>
      <c r="E101" s="3">
        <v>754.7</v>
      </c>
      <c r="F101" s="23">
        <v>1.7400000000000002</v>
      </c>
      <c r="G101" s="3">
        <v>8939.23</v>
      </c>
      <c r="H101" s="23">
        <v>19.869999999999997</v>
      </c>
      <c r="I101" s="3">
        <v>8851.5999999999985</v>
      </c>
      <c r="J101" s="23">
        <v>21.239999999999995</v>
      </c>
      <c r="K101" s="44">
        <f t="shared" si="36"/>
        <v>-18.410810810810808</v>
      </c>
      <c r="L101" s="74">
        <f t="shared" si="37"/>
        <v>-17.535545023696685</v>
      </c>
      <c r="M101" s="44">
        <f t="shared" si="38"/>
        <v>-0.98028577405437634</v>
      </c>
      <c r="N101" s="74">
        <f t="shared" si="39"/>
        <v>6.8948163059889156</v>
      </c>
    </row>
    <row r="102" spans="1:14" x14ac:dyDescent="0.25">
      <c r="A102" s="8" t="s">
        <v>252</v>
      </c>
      <c r="B102" s="16" t="s">
        <v>87</v>
      </c>
      <c r="C102" s="3">
        <v>0</v>
      </c>
      <c r="D102" s="23">
        <v>0</v>
      </c>
      <c r="E102" s="3">
        <v>4</v>
      </c>
      <c r="F102" s="23">
        <v>0.06</v>
      </c>
      <c r="G102" s="3">
        <v>0.25</v>
      </c>
      <c r="H102" s="23">
        <v>0.01</v>
      </c>
      <c r="I102" s="3">
        <v>32.510000000000005</v>
      </c>
      <c r="J102" s="23">
        <v>0.32</v>
      </c>
      <c r="K102" s="44" t="str">
        <f t="shared" si="36"/>
        <v/>
      </c>
      <c r="L102" s="74" t="str">
        <f t="shared" si="37"/>
        <v/>
      </c>
      <c r="M102" s="44">
        <f t="shared" si="38"/>
        <v>12904.000000000002</v>
      </c>
      <c r="N102" s="74">
        <f t="shared" si="39"/>
        <v>3100</v>
      </c>
    </row>
    <row r="103" spans="1:14" x14ac:dyDescent="0.25">
      <c r="A103" s="8" t="s">
        <v>253</v>
      </c>
      <c r="B103" s="16" t="s">
        <v>88</v>
      </c>
      <c r="C103" s="3">
        <v>6.79</v>
      </c>
      <c r="D103" s="23">
        <v>0.04</v>
      </c>
      <c r="E103" s="3">
        <v>33.450000000000003</v>
      </c>
      <c r="F103" s="23">
        <v>0.08</v>
      </c>
      <c r="G103" s="3">
        <v>403.73999999999995</v>
      </c>
      <c r="H103" s="23">
        <v>0.94</v>
      </c>
      <c r="I103" s="3">
        <v>384.3</v>
      </c>
      <c r="J103" s="23">
        <v>1.29</v>
      </c>
      <c r="K103" s="44">
        <f t="shared" si="36"/>
        <v>392.63622974963187</v>
      </c>
      <c r="L103" s="74">
        <f t="shared" si="37"/>
        <v>100</v>
      </c>
      <c r="M103" s="44">
        <f t="shared" si="38"/>
        <v>-4.8149799375835789</v>
      </c>
      <c r="N103" s="74">
        <f t="shared" si="39"/>
        <v>37.2340425531915</v>
      </c>
    </row>
    <row r="104" spans="1:14" x14ac:dyDescent="0.25">
      <c r="A104" s="8" t="s">
        <v>254</v>
      </c>
      <c r="B104" s="16" t="s">
        <v>89</v>
      </c>
      <c r="C104" s="3">
        <v>3.55</v>
      </c>
      <c r="D104" s="23">
        <v>0</v>
      </c>
      <c r="E104" s="3">
        <v>16.48</v>
      </c>
      <c r="F104" s="23">
        <v>0.02</v>
      </c>
      <c r="G104" s="3">
        <v>75.529999999999987</v>
      </c>
      <c r="H104" s="23">
        <v>0.13</v>
      </c>
      <c r="I104" s="3">
        <v>102.86999999999999</v>
      </c>
      <c r="J104" s="23">
        <v>0.13</v>
      </c>
      <c r="K104" s="44">
        <f t="shared" si="36"/>
        <v>364.22535211267603</v>
      </c>
      <c r="L104" s="74" t="str">
        <f t="shared" si="37"/>
        <v/>
      </c>
      <c r="M104" s="44">
        <f t="shared" si="38"/>
        <v>36.197537402356687</v>
      </c>
      <c r="N104" s="74">
        <f t="shared" si="39"/>
        <v>0</v>
      </c>
    </row>
    <row r="105" spans="1:14" ht="26.25" x14ac:dyDescent="0.25">
      <c r="A105" s="8" t="s">
        <v>255</v>
      </c>
      <c r="B105" s="18" t="s">
        <v>90</v>
      </c>
      <c r="C105" s="3">
        <v>123.53</v>
      </c>
      <c r="D105" s="23">
        <v>0.62000000000000011</v>
      </c>
      <c r="E105" s="3">
        <v>112.03</v>
      </c>
      <c r="F105" s="23">
        <v>0.29000000000000004</v>
      </c>
      <c r="G105" s="3">
        <v>2114.5099999999998</v>
      </c>
      <c r="H105" s="23">
        <v>6.4999999999999982</v>
      </c>
      <c r="I105" s="3">
        <v>1532.71</v>
      </c>
      <c r="J105" s="23">
        <v>5.3399999999999972</v>
      </c>
      <c r="K105" s="44">
        <f t="shared" si="36"/>
        <v>-9.3094794786691484</v>
      </c>
      <c r="L105" s="74">
        <f t="shared" si="37"/>
        <v>-53.225806451612897</v>
      </c>
      <c r="M105" s="44">
        <f t="shared" si="38"/>
        <v>-27.514648783878997</v>
      </c>
      <c r="N105" s="74">
        <f t="shared" si="39"/>
        <v>-17.846153846153868</v>
      </c>
    </row>
    <row r="106" spans="1:14" x14ac:dyDescent="0.25">
      <c r="A106" s="8" t="s">
        <v>256</v>
      </c>
      <c r="B106" s="16" t="s">
        <v>91</v>
      </c>
      <c r="C106" s="3">
        <v>11.82</v>
      </c>
      <c r="D106" s="23">
        <v>0.01</v>
      </c>
      <c r="E106" s="3">
        <v>0.04</v>
      </c>
      <c r="F106" s="23">
        <v>0</v>
      </c>
      <c r="G106" s="3">
        <v>244.49</v>
      </c>
      <c r="H106" s="23">
        <v>0.39</v>
      </c>
      <c r="I106" s="3">
        <v>338.33</v>
      </c>
      <c r="J106" s="23">
        <v>1.26</v>
      </c>
      <c r="K106" s="44">
        <f t="shared" si="36"/>
        <v>-99.661590524534688</v>
      </c>
      <c r="L106" s="74">
        <f t="shared" si="37"/>
        <v>-100</v>
      </c>
      <c r="M106" s="44">
        <f t="shared" si="38"/>
        <v>38.381937911571015</v>
      </c>
      <c r="N106" s="74">
        <f t="shared" si="39"/>
        <v>223.07692307692309</v>
      </c>
    </row>
    <row r="107" spans="1:14" x14ac:dyDescent="0.25">
      <c r="A107" s="8" t="s">
        <v>257</v>
      </c>
      <c r="B107" s="16" t="s">
        <v>92</v>
      </c>
      <c r="C107" s="3">
        <v>13.98</v>
      </c>
      <c r="D107" s="23">
        <v>0.05</v>
      </c>
      <c r="E107" s="3">
        <v>17.059999999999999</v>
      </c>
      <c r="F107" s="23">
        <v>0.02</v>
      </c>
      <c r="G107" s="3">
        <v>111.95999999999998</v>
      </c>
      <c r="H107" s="23">
        <v>0.45000000000000007</v>
      </c>
      <c r="I107" s="3">
        <v>186.47000000000006</v>
      </c>
      <c r="J107" s="23">
        <v>0.71000000000000019</v>
      </c>
      <c r="K107" s="44">
        <f t="shared" si="36"/>
        <v>22.031473533619444</v>
      </c>
      <c r="L107" s="74">
        <f t="shared" si="37"/>
        <v>-60</v>
      </c>
      <c r="M107" s="44">
        <f t="shared" si="38"/>
        <v>66.550553769203376</v>
      </c>
      <c r="N107" s="74">
        <f t="shared" si="39"/>
        <v>57.777777777777793</v>
      </c>
    </row>
    <row r="108" spans="1:14" x14ac:dyDescent="0.25">
      <c r="A108" s="8" t="s">
        <v>258</v>
      </c>
      <c r="B108" s="16" t="s">
        <v>93</v>
      </c>
      <c r="C108" s="3">
        <v>6.23</v>
      </c>
      <c r="D108" s="23">
        <v>0.29000000000000004</v>
      </c>
      <c r="E108" s="3">
        <v>5.68</v>
      </c>
      <c r="F108" s="23">
        <v>0.25</v>
      </c>
      <c r="G108" s="3">
        <v>53.989999999999995</v>
      </c>
      <c r="H108" s="23">
        <v>2.0100000000000002</v>
      </c>
      <c r="I108" s="3">
        <v>90.509999999999991</v>
      </c>
      <c r="J108" s="23">
        <v>2.9000000000000004</v>
      </c>
      <c r="K108" s="44">
        <f t="shared" si="36"/>
        <v>-8.8282504012841194</v>
      </c>
      <c r="L108" s="74">
        <f t="shared" si="37"/>
        <v>-13.793103448275874</v>
      </c>
      <c r="M108" s="44">
        <f t="shared" si="38"/>
        <v>67.642155954806455</v>
      </c>
      <c r="N108" s="74">
        <f t="shared" si="39"/>
        <v>44.278606965174134</v>
      </c>
    </row>
    <row r="109" spans="1:14" x14ac:dyDescent="0.25">
      <c r="A109" s="8" t="s">
        <v>259</v>
      </c>
      <c r="B109" s="16" t="s">
        <v>94</v>
      </c>
      <c r="C109" s="3">
        <v>0.79</v>
      </c>
      <c r="D109" s="23">
        <v>0</v>
      </c>
      <c r="E109" s="3">
        <v>3.22</v>
      </c>
      <c r="F109" s="23">
        <v>0.01</v>
      </c>
      <c r="G109" s="3">
        <v>30.310000000000002</v>
      </c>
      <c r="H109" s="23">
        <v>0.02</v>
      </c>
      <c r="I109" s="3">
        <v>47.559999999999995</v>
      </c>
      <c r="J109" s="23">
        <v>0.06</v>
      </c>
      <c r="K109" s="44">
        <f t="shared" si="36"/>
        <v>307.59493670886076</v>
      </c>
      <c r="L109" s="74" t="str">
        <f t="shared" si="37"/>
        <v/>
      </c>
      <c r="M109" s="44">
        <f t="shared" si="38"/>
        <v>56.91191026064002</v>
      </c>
      <c r="N109" s="74">
        <f t="shared" si="39"/>
        <v>199.99999999999994</v>
      </c>
    </row>
    <row r="110" spans="1:14" x14ac:dyDescent="0.25">
      <c r="A110" s="8" t="s">
        <v>260</v>
      </c>
      <c r="B110" s="16" t="s">
        <v>95</v>
      </c>
      <c r="C110" s="3">
        <v>96.44</v>
      </c>
      <c r="D110" s="23">
        <v>0.26</v>
      </c>
      <c r="E110" s="3">
        <v>139.11000000000001</v>
      </c>
      <c r="F110" s="23">
        <v>0.4</v>
      </c>
      <c r="G110" s="3">
        <v>654.33000000000004</v>
      </c>
      <c r="H110" s="23">
        <v>1.7400000000000004</v>
      </c>
      <c r="I110" s="3">
        <v>1023.1899999999998</v>
      </c>
      <c r="J110" s="23">
        <v>2.94</v>
      </c>
      <c r="K110" s="44">
        <f t="shared" si="36"/>
        <v>44.245126503525526</v>
      </c>
      <c r="L110" s="74">
        <f t="shared" si="37"/>
        <v>53.846153846153854</v>
      </c>
      <c r="M110" s="44">
        <f t="shared" si="38"/>
        <v>56.372166949398583</v>
      </c>
      <c r="N110" s="74">
        <f t="shared" si="39"/>
        <v>68.965517241379274</v>
      </c>
    </row>
    <row r="111" spans="1:14" x14ac:dyDescent="0.25">
      <c r="A111" s="8" t="s">
        <v>261</v>
      </c>
      <c r="B111" s="16" t="s">
        <v>96</v>
      </c>
      <c r="C111" s="3">
        <v>0.02</v>
      </c>
      <c r="D111" s="23">
        <v>0</v>
      </c>
      <c r="E111" s="3">
        <v>0.03</v>
      </c>
      <c r="F111" s="23">
        <v>0</v>
      </c>
      <c r="G111" s="3">
        <v>0.1</v>
      </c>
      <c r="H111" s="23">
        <v>0</v>
      </c>
      <c r="I111" s="3">
        <v>0.08</v>
      </c>
      <c r="J111" s="23">
        <v>0</v>
      </c>
      <c r="K111" s="44">
        <f t="shared" si="36"/>
        <v>49.999999999999986</v>
      </c>
      <c r="L111" s="74" t="str">
        <f t="shared" si="37"/>
        <v/>
      </c>
      <c r="M111" s="44">
        <f t="shared" si="38"/>
        <v>-20.000000000000004</v>
      </c>
      <c r="N111" s="74" t="str">
        <f t="shared" si="39"/>
        <v/>
      </c>
    </row>
    <row r="112" spans="1:14" x14ac:dyDescent="0.25">
      <c r="A112" s="8" t="s">
        <v>262</v>
      </c>
      <c r="B112" s="16" t="s">
        <v>97</v>
      </c>
      <c r="C112" s="3">
        <v>802.55</v>
      </c>
      <c r="D112" s="23">
        <v>1.01</v>
      </c>
      <c r="E112" s="3">
        <v>1110.56</v>
      </c>
      <c r="F112" s="23">
        <v>0.8</v>
      </c>
      <c r="G112" s="3">
        <v>3718.3600000000019</v>
      </c>
      <c r="H112" s="23">
        <v>4.9299999999999971</v>
      </c>
      <c r="I112" s="3">
        <v>4973.9399999999996</v>
      </c>
      <c r="J112" s="23">
        <v>6.4799999999999969</v>
      </c>
      <c r="K112" s="44">
        <f t="shared" si="36"/>
        <v>38.378917201420478</v>
      </c>
      <c r="L112" s="74">
        <f t="shared" si="37"/>
        <v>-20.792079207920789</v>
      </c>
      <c r="M112" s="44">
        <f t="shared" si="38"/>
        <v>33.767037080863524</v>
      </c>
      <c r="N112" s="74">
        <f t="shared" si="39"/>
        <v>31.440162271805288</v>
      </c>
    </row>
    <row r="113" spans="1:14" x14ac:dyDescent="0.25">
      <c r="A113" s="8" t="s">
        <v>263</v>
      </c>
      <c r="B113" s="16" t="s">
        <v>98</v>
      </c>
      <c r="C113" s="3">
        <v>0.41</v>
      </c>
      <c r="D113" s="23">
        <v>0</v>
      </c>
      <c r="E113" s="3">
        <v>0.03</v>
      </c>
      <c r="F113" s="23">
        <v>0</v>
      </c>
      <c r="G113" s="3">
        <v>5.6400000000000006</v>
      </c>
      <c r="H113" s="23">
        <v>0.01</v>
      </c>
      <c r="I113" s="3">
        <v>0.21</v>
      </c>
      <c r="J113" s="23">
        <v>0</v>
      </c>
      <c r="K113" s="44">
        <f t="shared" si="36"/>
        <v>-92.682926829268297</v>
      </c>
      <c r="L113" s="74" t="str">
        <f t="shared" si="37"/>
        <v/>
      </c>
      <c r="M113" s="44">
        <f t="shared" si="38"/>
        <v>-96.276595744680847</v>
      </c>
      <c r="N113" s="74">
        <f t="shared" si="39"/>
        <v>-100</v>
      </c>
    </row>
    <row r="114" spans="1:14" x14ac:dyDescent="0.25">
      <c r="A114" s="8" t="s">
        <v>264</v>
      </c>
      <c r="B114" s="16" t="s">
        <v>99</v>
      </c>
      <c r="C114" s="3">
        <v>5.53</v>
      </c>
      <c r="D114" s="23">
        <v>0.03</v>
      </c>
      <c r="E114" s="3">
        <v>4.42</v>
      </c>
      <c r="F114" s="23">
        <v>0.01</v>
      </c>
      <c r="G114" s="3">
        <v>95.83</v>
      </c>
      <c r="H114" s="23">
        <v>0.45999999999999996</v>
      </c>
      <c r="I114" s="3">
        <v>65.88000000000001</v>
      </c>
      <c r="J114" s="23">
        <v>0.33000000000000007</v>
      </c>
      <c r="K114" s="44">
        <f t="shared" si="36"/>
        <v>-20.072332730560582</v>
      </c>
      <c r="L114" s="74">
        <f t="shared" si="37"/>
        <v>-66.666666666666657</v>
      </c>
      <c r="M114" s="44">
        <f t="shared" si="38"/>
        <v>-31.2532609829907</v>
      </c>
      <c r="N114" s="74">
        <f t="shared" si="39"/>
        <v>-28.260869565217373</v>
      </c>
    </row>
    <row r="115" spans="1:14" ht="26.25" x14ac:dyDescent="0.25">
      <c r="A115" s="8" t="s">
        <v>265</v>
      </c>
      <c r="B115" s="18" t="s">
        <v>100</v>
      </c>
      <c r="C115" s="3">
        <v>3146.3</v>
      </c>
      <c r="D115" s="23">
        <v>4.0999999999999988</v>
      </c>
      <c r="E115" s="3">
        <v>1288.6099999999999</v>
      </c>
      <c r="F115" s="23">
        <v>3.0600000000000005</v>
      </c>
      <c r="G115" s="3">
        <v>18355.710000000006</v>
      </c>
      <c r="H115" s="23">
        <v>33.63000000000001</v>
      </c>
      <c r="I115" s="3">
        <v>15029.489999999996</v>
      </c>
      <c r="J115" s="23">
        <v>30.419999999999998</v>
      </c>
      <c r="K115" s="44">
        <f t="shared" si="36"/>
        <v>-59.043638559577929</v>
      </c>
      <c r="L115" s="74">
        <f t="shared" si="37"/>
        <v>-25.365853658536551</v>
      </c>
      <c r="M115" s="44">
        <f t="shared" si="38"/>
        <v>-18.120900798716089</v>
      </c>
      <c r="N115" s="74">
        <f t="shared" si="39"/>
        <v>-9.5450490633363394</v>
      </c>
    </row>
    <row r="116" spans="1:14" ht="20.100000000000001" customHeight="1" x14ac:dyDescent="0.25">
      <c r="A116" s="8"/>
      <c r="B116" s="39" t="s">
        <v>134</v>
      </c>
      <c r="C116" s="28">
        <f t="shared" ref="C116:J116" si="40">SUM(C74:C115)</f>
        <v>14881.29</v>
      </c>
      <c r="D116" s="29">
        <f t="shared" si="40"/>
        <v>38.269999999999989</v>
      </c>
      <c r="E116" s="28">
        <f t="shared" si="40"/>
        <v>12735.190000000004</v>
      </c>
      <c r="F116" s="29">
        <f t="shared" si="40"/>
        <v>40.239999999999995</v>
      </c>
      <c r="G116" s="28">
        <f t="shared" si="40"/>
        <v>139448.95999999999</v>
      </c>
      <c r="H116" s="29">
        <f t="shared" si="40"/>
        <v>391.32999999999976</v>
      </c>
      <c r="I116" s="28">
        <f t="shared" si="40"/>
        <v>133188.36000000004</v>
      </c>
      <c r="J116" s="29">
        <f t="shared" si="40"/>
        <v>441.91999999999985</v>
      </c>
      <c r="K116" s="44">
        <f t="shared" si="36"/>
        <v>-14.421464805806464</v>
      </c>
      <c r="L116" s="74">
        <f t="shared" si="37"/>
        <v>5.1476352234126121</v>
      </c>
      <c r="M116" s="44">
        <f t="shared" si="38"/>
        <v>-4.4895279247689963</v>
      </c>
      <c r="N116" s="74">
        <f t="shared" si="39"/>
        <v>12.927708072470837</v>
      </c>
    </row>
    <row r="117" spans="1:14" ht="15.75" thickBot="1" x14ac:dyDescent="0.3">
      <c r="A117" s="11"/>
      <c r="B117" s="19"/>
      <c r="K117" s="68"/>
      <c r="L117" s="69"/>
      <c r="M117" s="68"/>
      <c r="N117" s="69"/>
    </row>
    <row r="118" spans="1:14" ht="24.95" customHeight="1" x14ac:dyDescent="0.25">
      <c r="A118" s="95" t="s">
        <v>0</v>
      </c>
      <c r="B118" s="93" t="s">
        <v>155</v>
      </c>
      <c r="C118" s="97" t="s">
        <v>318</v>
      </c>
      <c r="D118" s="98"/>
      <c r="E118" s="97" t="s">
        <v>319</v>
      </c>
      <c r="F118" s="98"/>
      <c r="G118" s="109" t="s">
        <v>320</v>
      </c>
      <c r="H118" s="110"/>
      <c r="I118" s="109" t="s">
        <v>321</v>
      </c>
      <c r="J118" s="110"/>
      <c r="K118" s="113" t="s">
        <v>322</v>
      </c>
      <c r="L118" s="114"/>
      <c r="M118" s="111" t="s">
        <v>323</v>
      </c>
      <c r="N118" s="112"/>
    </row>
    <row r="119" spans="1:14" ht="15.75" thickBot="1" x14ac:dyDescent="0.3">
      <c r="A119" s="96"/>
      <c r="B119" s="94"/>
      <c r="C119" s="75" t="s">
        <v>3</v>
      </c>
      <c r="D119" s="76" t="s">
        <v>156</v>
      </c>
      <c r="E119" s="75" t="s">
        <v>3</v>
      </c>
      <c r="F119" s="76" t="s">
        <v>156</v>
      </c>
      <c r="G119" s="75" t="s">
        <v>3</v>
      </c>
      <c r="H119" s="76" t="s">
        <v>156</v>
      </c>
      <c r="I119" s="75" t="s">
        <v>3</v>
      </c>
      <c r="J119" s="76" t="s">
        <v>156</v>
      </c>
      <c r="K119" s="77" t="s">
        <v>3</v>
      </c>
      <c r="L119" s="78" t="s">
        <v>156</v>
      </c>
      <c r="M119" s="77" t="s">
        <v>3</v>
      </c>
      <c r="N119" s="79" t="s">
        <v>156</v>
      </c>
    </row>
    <row r="120" spans="1:14" ht="26.25" x14ac:dyDescent="0.25">
      <c r="A120" s="9" t="s">
        <v>101</v>
      </c>
      <c r="B120" s="20" t="s">
        <v>102</v>
      </c>
      <c r="C120" s="43">
        <v>2</v>
      </c>
      <c r="D120" s="42">
        <v>0</v>
      </c>
      <c r="E120" s="43">
        <v>0</v>
      </c>
      <c r="F120" s="42">
        <v>0</v>
      </c>
      <c r="G120" s="43">
        <v>26</v>
      </c>
      <c r="H120" s="42">
        <v>0.04</v>
      </c>
      <c r="I120" s="43">
        <v>1.17</v>
      </c>
      <c r="J120" s="42">
        <v>0.01</v>
      </c>
      <c r="K120" s="44">
        <f t="shared" ref="K120" si="41">IFERROR(((E120-C120)/C120)*100,"")</f>
        <v>-100</v>
      </c>
      <c r="L120" s="74" t="str">
        <f t="shared" ref="L120" si="42">IFERROR(((F120-D120)/D120)*100,"")</f>
        <v/>
      </c>
      <c r="M120" s="44">
        <f t="shared" ref="M120" si="43">IFERROR(((I120-G120)/G120)*100,"")</f>
        <v>-95.5</v>
      </c>
      <c r="N120" s="74">
        <f t="shared" ref="N120" si="44">IFERROR(((J120-H120)/H120)*100,"")</f>
        <v>-75</v>
      </c>
    </row>
    <row r="121" spans="1:14" x14ac:dyDescent="0.25">
      <c r="A121" s="8" t="s">
        <v>103</v>
      </c>
      <c r="B121" s="21" t="s">
        <v>104</v>
      </c>
      <c r="C121" s="3">
        <v>1.99</v>
      </c>
      <c r="D121" s="23">
        <v>0</v>
      </c>
      <c r="E121" s="3">
        <v>0</v>
      </c>
      <c r="F121" s="23">
        <v>0</v>
      </c>
      <c r="G121" s="3">
        <v>40.949999999999996</v>
      </c>
      <c r="H121" s="23">
        <v>0.08</v>
      </c>
      <c r="I121" s="3">
        <v>41.44</v>
      </c>
      <c r="J121" s="23">
        <v>0.08</v>
      </c>
      <c r="K121" s="44">
        <f t="shared" ref="K121:K150" si="45">IFERROR(((E121-C121)/C121)*100,"")</f>
        <v>-100</v>
      </c>
      <c r="L121" s="74" t="str">
        <f t="shared" ref="L121:L150" si="46">IFERROR(((F121-D121)/D121)*100,"")</f>
        <v/>
      </c>
      <c r="M121" s="44">
        <f t="shared" ref="M121:M150" si="47">IFERROR(((I121-G121)/G121)*100,"")</f>
        <v>1.1965811965812014</v>
      </c>
      <c r="N121" s="74">
        <f t="shared" ref="N121:N150" si="48">IFERROR(((J121-H121)/H121)*100,"")</f>
        <v>0</v>
      </c>
    </row>
    <row r="122" spans="1:14" x14ac:dyDescent="0.25">
      <c r="A122" s="8" t="s">
        <v>105</v>
      </c>
      <c r="B122" s="21" t="s">
        <v>106</v>
      </c>
      <c r="C122" s="3">
        <v>0</v>
      </c>
      <c r="D122" s="23">
        <v>0.01</v>
      </c>
      <c r="E122" s="3">
        <v>0</v>
      </c>
      <c r="F122" s="23">
        <v>0.01</v>
      </c>
      <c r="G122" s="3">
        <v>6.0000000000000005E-2</v>
      </c>
      <c r="H122" s="23">
        <v>0.27</v>
      </c>
      <c r="I122" s="3">
        <v>0.04</v>
      </c>
      <c r="J122" s="23">
        <v>0.15000000000000002</v>
      </c>
      <c r="K122" s="44" t="str">
        <f t="shared" si="45"/>
        <v/>
      </c>
      <c r="L122" s="74">
        <f t="shared" si="46"/>
        <v>0</v>
      </c>
      <c r="M122" s="44">
        <f t="shared" si="47"/>
        <v>-33.333333333333336</v>
      </c>
      <c r="N122" s="74">
        <f t="shared" si="48"/>
        <v>-44.444444444444443</v>
      </c>
    </row>
    <row r="123" spans="1:14" x14ac:dyDescent="0.25">
      <c r="A123" s="8" t="s">
        <v>107</v>
      </c>
      <c r="B123" s="21" t="s">
        <v>108</v>
      </c>
      <c r="C123" s="3">
        <v>9.68</v>
      </c>
      <c r="D123" s="23">
        <v>0.09</v>
      </c>
      <c r="E123" s="3">
        <v>59.95</v>
      </c>
      <c r="F123" s="23">
        <v>0.14000000000000001</v>
      </c>
      <c r="G123" s="3">
        <v>181.12000000000003</v>
      </c>
      <c r="H123" s="23">
        <v>0.81</v>
      </c>
      <c r="I123" s="3">
        <v>258.10000000000002</v>
      </c>
      <c r="J123" s="23">
        <v>1.0899999999999999</v>
      </c>
      <c r="K123" s="44">
        <f t="shared" si="45"/>
        <v>519.31818181818187</v>
      </c>
      <c r="L123" s="74">
        <f t="shared" si="46"/>
        <v>55.555555555555578</v>
      </c>
      <c r="M123" s="44">
        <f t="shared" si="47"/>
        <v>42.502208480565358</v>
      </c>
      <c r="N123" s="74">
        <f t="shared" si="48"/>
        <v>34.567901234567877</v>
      </c>
    </row>
    <row r="124" spans="1:14" x14ac:dyDescent="0.25">
      <c r="A124" s="8" t="s">
        <v>109</v>
      </c>
      <c r="B124" s="21" t="s">
        <v>110</v>
      </c>
      <c r="C124" s="3">
        <v>30.99</v>
      </c>
      <c r="D124" s="23">
        <v>0.22999999999999998</v>
      </c>
      <c r="E124" s="3">
        <v>62.76</v>
      </c>
      <c r="F124" s="23">
        <v>0.55000000000000004</v>
      </c>
      <c r="G124" s="3">
        <v>397.94999999999993</v>
      </c>
      <c r="H124" s="23">
        <v>3.0900000000000007</v>
      </c>
      <c r="I124" s="3">
        <v>565.61999999999989</v>
      </c>
      <c r="J124" s="23">
        <v>5.0799999999999983</v>
      </c>
      <c r="K124" s="44">
        <f t="shared" si="45"/>
        <v>102.51694094869312</v>
      </c>
      <c r="L124" s="74">
        <f t="shared" si="46"/>
        <v>139.13043478260875</v>
      </c>
      <c r="M124" s="44">
        <f t="shared" si="47"/>
        <v>42.133433848473423</v>
      </c>
      <c r="N124" s="74">
        <f t="shared" si="48"/>
        <v>64.401294498381773</v>
      </c>
    </row>
    <row r="125" spans="1:14" x14ac:dyDescent="0.25">
      <c r="A125" s="12" t="s">
        <v>266</v>
      </c>
      <c r="B125" s="35" t="s">
        <v>111</v>
      </c>
      <c r="C125" s="3">
        <v>26.38</v>
      </c>
      <c r="D125" s="23">
        <v>7.0000000000000007E-2</v>
      </c>
      <c r="E125" s="3">
        <v>14</v>
      </c>
      <c r="F125" s="23">
        <v>0.03</v>
      </c>
      <c r="G125" s="3">
        <v>775.27999999999986</v>
      </c>
      <c r="H125" s="23">
        <v>0.50000000000000011</v>
      </c>
      <c r="I125" s="3">
        <v>888.07999999999981</v>
      </c>
      <c r="J125" s="23">
        <v>0.64000000000000012</v>
      </c>
      <c r="K125" s="44">
        <f t="shared" si="45"/>
        <v>-46.929492039423806</v>
      </c>
      <c r="L125" s="74">
        <f t="shared" si="46"/>
        <v>-57.142857142857153</v>
      </c>
      <c r="M125" s="44">
        <f t="shared" si="47"/>
        <v>14.549582086471982</v>
      </c>
      <c r="N125" s="74">
        <f t="shared" si="48"/>
        <v>27.999999999999996</v>
      </c>
    </row>
    <row r="126" spans="1:14" x14ac:dyDescent="0.25">
      <c r="A126" s="8" t="s">
        <v>267</v>
      </c>
      <c r="B126" s="21" t="s">
        <v>112</v>
      </c>
      <c r="C126" s="3">
        <v>8.89</v>
      </c>
      <c r="D126" s="23">
        <v>0.01</v>
      </c>
      <c r="E126" s="3">
        <v>78</v>
      </c>
      <c r="F126" s="23">
        <v>9.0000000000000011E-2</v>
      </c>
      <c r="G126" s="3">
        <v>680.91999999999985</v>
      </c>
      <c r="H126" s="23">
        <v>0.8</v>
      </c>
      <c r="I126" s="3">
        <v>1068.6099999999999</v>
      </c>
      <c r="J126" s="23">
        <v>1.3</v>
      </c>
      <c r="K126" s="44">
        <f t="shared" si="45"/>
        <v>777.39032620922376</v>
      </c>
      <c r="L126" s="74">
        <f t="shared" si="46"/>
        <v>800.00000000000023</v>
      </c>
      <c r="M126" s="44">
        <f t="shared" si="47"/>
        <v>56.936203959349143</v>
      </c>
      <c r="N126" s="74">
        <f t="shared" si="48"/>
        <v>62.5</v>
      </c>
    </row>
    <row r="127" spans="1:14" x14ac:dyDescent="0.25">
      <c r="A127" s="8" t="s">
        <v>268</v>
      </c>
      <c r="B127" s="21" t="s">
        <v>113</v>
      </c>
      <c r="C127" s="3">
        <v>174.61</v>
      </c>
      <c r="D127" s="23">
        <v>0.4</v>
      </c>
      <c r="E127" s="3">
        <v>61.77</v>
      </c>
      <c r="F127" s="23">
        <v>0.13999999999999999</v>
      </c>
      <c r="G127" s="3">
        <v>2267.9700000000003</v>
      </c>
      <c r="H127" s="23">
        <v>5.21</v>
      </c>
      <c r="I127" s="3">
        <v>2362.6800000000003</v>
      </c>
      <c r="J127" s="23">
        <v>5.6299999999999981</v>
      </c>
      <c r="K127" s="44">
        <f t="shared" si="45"/>
        <v>-64.624019242884131</v>
      </c>
      <c r="L127" s="74">
        <f t="shared" si="46"/>
        <v>-65</v>
      </c>
      <c r="M127" s="44">
        <f t="shared" si="47"/>
        <v>4.1759811637720086</v>
      </c>
      <c r="N127" s="74">
        <f t="shared" si="48"/>
        <v>8.0614203454894078</v>
      </c>
    </row>
    <row r="128" spans="1:14" x14ac:dyDescent="0.25">
      <c r="A128" s="8" t="s">
        <v>269</v>
      </c>
      <c r="B128" s="21" t="s">
        <v>114</v>
      </c>
      <c r="C128" s="3">
        <v>312.86</v>
      </c>
      <c r="D128" s="23">
        <v>1.25</v>
      </c>
      <c r="E128" s="3">
        <v>386.75</v>
      </c>
      <c r="F128" s="23">
        <v>1.42</v>
      </c>
      <c r="G128" s="3">
        <v>6466.2100000000009</v>
      </c>
      <c r="H128" s="23">
        <v>23.569999999999997</v>
      </c>
      <c r="I128" s="3">
        <v>4899.3499999999976</v>
      </c>
      <c r="J128" s="23">
        <v>17.810000000000002</v>
      </c>
      <c r="K128" s="44">
        <f t="shared" si="45"/>
        <v>23.617592533401517</v>
      </c>
      <c r="L128" s="74">
        <f t="shared" si="46"/>
        <v>13.599999999999996</v>
      </c>
      <c r="M128" s="44">
        <f t="shared" si="47"/>
        <v>-24.231505008343422</v>
      </c>
      <c r="N128" s="74">
        <f t="shared" si="48"/>
        <v>-24.437844717861669</v>
      </c>
    </row>
    <row r="129" spans="1:14" ht="26.25" x14ac:dyDescent="0.25">
      <c r="A129" s="8" t="s">
        <v>270</v>
      </c>
      <c r="B129" s="22" t="s">
        <v>115</v>
      </c>
      <c r="C129" s="3">
        <v>198.56</v>
      </c>
      <c r="D129" s="23">
        <v>0.5</v>
      </c>
      <c r="E129" s="3">
        <v>237.26</v>
      </c>
      <c r="F129" s="23">
        <v>0.71000000000000008</v>
      </c>
      <c r="G129" s="3">
        <v>2309.92</v>
      </c>
      <c r="H129" s="23">
        <v>6.4599999999999973</v>
      </c>
      <c r="I129" s="3">
        <v>1675.5899999999997</v>
      </c>
      <c r="J129" s="23">
        <v>4.7999999999999989</v>
      </c>
      <c r="K129" s="44">
        <f t="shared" si="45"/>
        <v>19.490330378726828</v>
      </c>
      <c r="L129" s="74">
        <f t="shared" si="46"/>
        <v>42.000000000000014</v>
      </c>
      <c r="M129" s="44">
        <f t="shared" si="47"/>
        <v>-27.461124194777327</v>
      </c>
      <c r="N129" s="74">
        <f t="shared" si="48"/>
        <v>-25.69659442724457</v>
      </c>
    </row>
    <row r="130" spans="1:14" ht="26.25" x14ac:dyDescent="0.25">
      <c r="A130" s="8" t="s">
        <v>271</v>
      </c>
      <c r="B130" s="22" t="s">
        <v>116</v>
      </c>
      <c r="C130" s="3">
        <v>237.6</v>
      </c>
      <c r="D130" s="23">
        <v>0.60000000000000009</v>
      </c>
      <c r="E130" s="3">
        <v>158.66999999999999</v>
      </c>
      <c r="F130" s="23">
        <v>0.39</v>
      </c>
      <c r="G130" s="3">
        <v>2316.9799999999996</v>
      </c>
      <c r="H130" s="23">
        <v>7.7499999999999991</v>
      </c>
      <c r="I130" s="3">
        <v>1640.6599999999996</v>
      </c>
      <c r="J130" s="23">
        <v>4.84</v>
      </c>
      <c r="K130" s="44">
        <f t="shared" si="45"/>
        <v>-33.219696969696969</v>
      </c>
      <c r="L130" s="74">
        <f t="shared" si="46"/>
        <v>-35.000000000000007</v>
      </c>
      <c r="M130" s="44">
        <f t="shared" si="47"/>
        <v>-29.189721102469594</v>
      </c>
      <c r="N130" s="74">
        <f t="shared" si="48"/>
        <v>-37.548387096774185</v>
      </c>
    </row>
    <row r="131" spans="1:14" ht="51.75" x14ac:dyDescent="0.25">
      <c r="A131" s="8" t="s">
        <v>272</v>
      </c>
      <c r="B131" s="22" t="s">
        <v>117</v>
      </c>
      <c r="C131" s="3">
        <v>304.45999999999998</v>
      </c>
      <c r="D131" s="23">
        <v>1.0500000000000003</v>
      </c>
      <c r="E131" s="3">
        <v>414.12</v>
      </c>
      <c r="F131" s="23">
        <v>1.71</v>
      </c>
      <c r="G131" s="3">
        <v>2964.12</v>
      </c>
      <c r="H131" s="23">
        <v>8.8499999999999979</v>
      </c>
      <c r="I131" s="3">
        <v>3721.46</v>
      </c>
      <c r="J131" s="23">
        <v>15.479999999999999</v>
      </c>
      <c r="K131" s="44">
        <f t="shared" si="45"/>
        <v>36.017867700190514</v>
      </c>
      <c r="L131" s="74">
        <f t="shared" si="46"/>
        <v>62.857142857142811</v>
      </c>
      <c r="M131" s="44">
        <f t="shared" si="47"/>
        <v>25.550247628301154</v>
      </c>
      <c r="N131" s="74">
        <f t="shared" si="48"/>
        <v>74.915254237288167</v>
      </c>
    </row>
    <row r="132" spans="1:14" ht="39" x14ac:dyDescent="0.25">
      <c r="A132" s="8" t="s">
        <v>273</v>
      </c>
      <c r="B132" s="22" t="s">
        <v>118</v>
      </c>
      <c r="C132" s="3">
        <v>1.1599999999999999</v>
      </c>
      <c r="D132" s="23">
        <v>0</v>
      </c>
      <c r="E132" s="3">
        <v>0.16</v>
      </c>
      <c r="F132" s="23">
        <v>0</v>
      </c>
      <c r="G132" s="3">
        <v>70.290000000000006</v>
      </c>
      <c r="H132" s="23">
        <v>0.16000000000000003</v>
      </c>
      <c r="I132" s="3">
        <v>33.390000000000008</v>
      </c>
      <c r="J132" s="23">
        <v>0.13</v>
      </c>
      <c r="K132" s="44">
        <f t="shared" si="45"/>
        <v>-86.206896551724128</v>
      </c>
      <c r="L132" s="74" t="str">
        <f t="shared" si="46"/>
        <v/>
      </c>
      <c r="M132" s="44">
        <f t="shared" si="47"/>
        <v>-52.496798975672206</v>
      </c>
      <c r="N132" s="74">
        <f t="shared" si="48"/>
        <v>-18.750000000000014</v>
      </c>
    </row>
    <row r="133" spans="1:14" ht="26.25" x14ac:dyDescent="0.25">
      <c r="A133" s="8" t="s">
        <v>274</v>
      </c>
      <c r="B133" s="22" t="s">
        <v>119</v>
      </c>
      <c r="C133" s="3">
        <v>392.57</v>
      </c>
      <c r="D133" s="23">
        <v>0.73</v>
      </c>
      <c r="E133" s="3">
        <v>845.26</v>
      </c>
      <c r="F133" s="23">
        <v>2.0300000000000002</v>
      </c>
      <c r="G133" s="3">
        <v>9375.5299999999988</v>
      </c>
      <c r="H133" s="23">
        <v>16.009999999999998</v>
      </c>
      <c r="I133" s="3">
        <v>6898.08</v>
      </c>
      <c r="J133" s="23">
        <v>16.099999999999998</v>
      </c>
      <c r="K133" s="44">
        <f t="shared" si="45"/>
        <v>115.31446620984794</v>
      </c>
      <c r="L133" s="74">
        <f t="shared" si="46"/>
        <v>178.08219178082197</v>
      </c>
      <c r="M133" s="44">
        <f t="shared" si="47"/>
        <v>-26.424639460382497</v>
      </c>
      <c r="N133" s="74">
        <f t="shared" si="48"/>
        <v>0.56214865708931838</v>
      </c>
    </row>
    <row r="134" spans="1:14" x14ac:dyDescent="0.25">
      <c r="A134" s="8" t="s">
        <v>275</v>
      </c>
      <c r="B134" s="22" t="s">
        <v>120</v>
      </c>
      <c r="C134" s="3">
        <v>9.19</v>
      </c>
      <c r="D134" s="23">
        <v>0.01</v>
      </c>
      <c r="E134" s="3">
        <v>5.03</v>
      </c>
      <c r="F134" s="23">
        <v>0.01</v>
      </c>
      <c r="G134" s="3">
        <v>69.11</v>
      </c>
      <c r="H134" s="23">
        <v>0.09</v>
      </c>
      <c r="I134" s="3">
        <v>71.580000000000013</v>
      </c>
      <c r="J134" s="23">
        <v>0.09</v>
      </c>
      <c r="K134" s="44">
        <f t="shared" si="45"/>
        <v>-45.26659412404787</v>
      </c>
      <c r="L134" s="74">
        <f t="shared" si="46"/>
        <v>0</v>
      </c>
      <c r="M134" s="44">
        <f t="shared" si="47"/>
        <v>3.5740124439299858</v>
      </c>
      <c r="N134" s="74">
        <f t="shared" si="48"/>
        <v>0</v>
      </c>
    </row>
    <row r="135" spans="1:14" x14ac:dyDescent="0.25">
      <c r="A135" s="8" t="s">
        <v>276</v>
      </c>
      <c r="B135" s="21" t="s">
        <v>121</v>
      </c>
      <c r="C135" s="3">
        <v>408.86</v>
      </c>
      <c r="D135" s="23">
        <v>0.54</v>
      </c>
      <c r="E135" s="3">
        <v>269.54000000000002</v>
      </c>
      <c r="F135" s="23">
        <v>0.22000000000000003</v>
      </c>
      <c r="G135" s="3">
        <v>3447.8999999999996</v>
      </c>
      <c r="H135" s="23">
        <v>5.08</v>
      </c>
      <c r="I135" s="3">
        <v>4785.42</v>
      </c>
      <c r="J135" s="23">
        <v>3.6800000000000006</v>
      </c>
      <c r="K135" s="44">
        <f t="shared" si="45"/>
        <v>-34.075233576285278</v>
      </c>
      <c r="L135" s="74">
        <f t="shared" si="46"/>
        <v>-59.259259259259252</v>
      </c>
      <c r="M135" s="44">
        <f t="shared" si="47"/>
        <v>38.792308361611433</v>
      </c>
      <c r="N135" s="74">
        <f t="shared" si="48"/>
        <v>-27.559055118110226</v>
      </c>
    </row>
    <row r="136" spans="1:14" x14ac:dyDescent="0.25">
      <c r="A136" s="8" t="s">
        <v>277</v>
      </c>
      <c r="B136" s="21" t="s">
        <v>315</v>
      </c>
      <c r="C136" s="3">
        <v>334</v>
      </c>
      <c r="D136" s="23">
        <v>0.14000000000000001</v>
      </c>
      <c r="E136" s="3">
        <v>20</v>
      </c>
      <c r="F136" s="23">
        <v>0.03</v>
      </c>
      <c r="G136" s="3">
        <v>1167.0999999999999</v>
      </c>
      <c r="H136" s="23">
        <v>0.62</v>
      </c>
      <c r="I136" s="3">
        <v>1089.3699999999999</v>
      </c>
      <c r="J136" s="23">
        <v>0.71</v>
      </c>
      <c r="K136" s="44">
        <f t="shared" si="45"/>
        <v>-94.011976047904184</v>
      </c>
      <c r="L136" s="74">
        <f t="shared" si="46"/>
        <v>-78.571428571428569</v>
      </c>
      <c r="M136" s="44">
        <f t="shared" si="47"/>
        <v>-6.6600976780053136</v>
      </c>
      <c r="N136" s="74">
        <f t="shared" si="48"/>
        <v>14.516129032258061</v>
      </c>
    </row>
    <row r="137" spans="1:14" x14ac:dyDescent="0.25">
      <c r="A137" s="8" t="s">
        <v>278</v>
      </c>
      <c r="B137" s="15" t="s">
        <v>122</v>
      </c>
      <c r="C137" s="3">
        <v>3094.81</v>
      </c>
      <c r="D137" s="23">
        <v>0.67</v>
      </c>
      <c r="E137" s="3">
        <v>2632.72</v>
      </c>
      <c r="F137" s="23">
        <v>0.78</v>
      </c>
      <c r="G137" s="3">
        <v>20487.14</v>
      </c>
      <c r="H137" s="23">
        <v>4.59</v>
      </c>
      <c r="I137" s="3">
        <v>24365.66</v>
      </c>
      <c r="J137" s="23">
        <v>5.9</v>
      </c>
      <c r="K137" s="44">
        <f t="shared" si="45"/>
        <v>-14.931126628129036</v>
      </c>
      <c r="L137" s="74">
        <f t="shared" si="46"/>
        <v>16.417910447761191</v>
      </c>
      <c r="M137" s="44">
        <f t="shared" si="47"/>
        <v>18.931485800360619</v>
      </c>
      <c r="N137" s="74">
        <f t="shared" si="48"/>
        <v>28.540305010893256</v>
      </c>
    </row>
    <row r="138" spans="1:14" ht="26.25" x14ac:dyDescent="0.25">
      <c r="A138" s="8" t="s">
        <v>279</v>
      </c>
      <c r="B138" s="15" t="s">
        <v>123</v>
      </c>
      <c r="C138" s="3">
        <v>0</v>
      </c>
      <c r="D138" s="23">
        <v>0</v>
      </c>
      <c r="E138" s="3">
        <v>0</v>
      </c>
      <c r="F138" s="23">
        <v>0</v>
      </c>
      <c r="G138" s="3">
        <v>4</v>
      </c>
      <c r="H138" s="23">
        <v>0</v>
      </c>
      <c r="I138" s="3">
        <v>81.92</v>
      </c>
      <c r="J138" s="23">
        <v>0.02</v>
      </c>
      <c r="K138" s="44" t="str">
        <f t="shared" si="45"/>
        <v/>
      </c>
      <c r="L138" s="74" t="str">
        <f t="shared" si="46"/>
        <v/>
      </c>
      <c r="M138" s="44">
        <f t="shared" si="47"/>
        <v>1948</v>
      </c>
      <c r="N138" s="74" t="str">
        <f t="shared" si="48"/>
        <v/>
      </c>
    </row>
    <row r="139" spans="1:14" ht="26.25" x14ac:dyDescent="0.25">
      <c r="A139" s="8" t="s">
        <v>280</v>
      </c>
      <c r="B139" s="22" t="s">
        <v>124</v>
      </c>
      <c r="C139" s="3">
        <v>50</v>
      </c>
      <c r="D139" s="23">
        <v>0.02</v>
      </c>
      <c r="E139" s="3">
        <v>0</v>
      </c>
      <c r="F139" s="23">
        <v>0</v>
      </c>
      <c r="G139" s="3">
        <v>760</v>
      </c>
      <c r="H139" s="23">
        <v>0.42</v>
      </c>
      <c r="I139" s="3">
        <v>7.86</v>
      </c>
      <c r="J139" s="23">
        <v>0.01</v>
      </c>
      <c r="K139" s="44">
        <f t="shared" si="45"/>
        <v>-100</v>
      </c>
      <c r="L139" s="74">
        <f t="shared" si="46"/>
        <v>-100</v>
      </c>
      <c r="M139" s="44">
        <f t="shared" si="47"/>
        <v>-98.965789473684211</v>
      </c>
      <c r="N139" s="74">
        <f t="shared" si="48"/>
        <v>-97.61904761904762</v>
      </c>
    </row>
    <row r="140" spans="1:14" ht="26.25" x14ac:dyDescent="0.25">
      <c r="A140" s="8" t="s">
        <v>281</v>
      </c>
      <c r="B140" s="22" t="s">
        <v>125</v>
      </c>
      <c r="C140" s="3">
        <v>36</v>
      </c>
      <c r="D140" s="23">
        <v>0.12</v>
      </c>
      <c r="E140" s="3">
        <v>73</v>
      </c>
      <c r="F140" s="23">
        <v>0.04</v>
      </c>
      <c r="G140" s="3">
        <v>205.04000000000002</v>
      </c>
      <c r="H140" s="23">
        <v>0.56000000000000005</v>
      </c>
      <c r="I140" s="3">
        <v>533.97</v>
      </c>
      <c r="J140" s="23">
        <v>0.18</v>
      </c>
      <c r="K140" s="44">
        <f t="shared" si="45"/>
        <v>102.77777777777777</v>
      </c>
      <c r="L140" s="74">
        <f t="shared" si="46"/>
        <v>-66.666666666666657</v>
      </c>
      <c r="M140" s="44">
        <f t="shared" si="47"/>
        <v>160.42235661334371</v>
      </c>
      <c r="N140" s="74">
        <f t="shared" si="48"/>
        <v>-67.857142857142861</v>
      </c>
    </row>
    <row r="141" spans="1:14" ht="26.25" x14ac:dyDescent="0.25">
      <c r="A141" s="8" t="s">
        <v>282</v>
      </c>
      <c r="B141" s="22" t="s">
        <v>126</v>
      </c>
      <c r="C141" s="3">
        <v>431.87</v>
      </c>
      <c r="D141" s="23">
        <v>0.14999999999999997</v>
      </c>
      <c r="E141" s="3">
        <v>296.77</v>
      </c>
      <c r="F141" s="23">
        <v>0.12000000000000001</v>
      </c>
      <c r="G141" s="3">
        <v>3706.4900000000011</v>
      </c>
      <c r="H141" s="23">
        <v>1.4800000000000004</v>
      </c>
      <c r="I141" s="3">
        <v>2476.3000000000002</v>
      </c>
      <c r="J141" s="23">
        <v>1.1300000000000001</v>
      </c>
      <c r="K141" s="44">
        <f t="shared" si="45"/>
        <v>-31.282561882047844</v>
      </c>
      <c r="L141" s="74">
        <f t="shared" si="46"/>
        <v>-19.999999999999975</v>
      </c>
      <c r="M141" s="44">
        <f t="shared" si="47"/>
        <v>-33.190161041848235</v>
      </c>
      <c r="N141" s="74">
        <f t="shared" si="48"/>
        <v>-23.648648648648663</v>
      </c>
    </row>
    <row r="142" spans="1:14" ht="39" x14ac:dyDescent="0.25">
      <c r="A142" s="8" t="s">
        <v>283</v>
      </c>
      <c r="B142" s="22" t="s">
        <v>127</v>
      </c>
      <c r="C142" s="3">
        <v>0</v>
      </c>
      <c r="D142" s="23">
        <v>0</v>
      </c>
      <c r="E142" s="3">
        <v>0</v>
      </c>
      <c r="F142" s="23">
        <v>0</v>
      </c>
      <c r="G142" s="3">
        <v>259.59999999999997</v>
      </c>
      <c r="H142" s="23">
        <v>0.16999999999999998</v>
      </c>
      <c r="I142" s="3">
        <v>0</v>
      </c>
      <c r="J142" s="23">
        <v>0</v>
      </c>
      <c r="K142" s="44" t="str">
        <f t="shared" si="45"/>
        <v/>
      </c>
      <c r="L142" s="74" t="str">
        <f t="shared" si="46"/>
        <v/>
      </c>
      <c r="M142" s="44">
        <f t="shared" si="47"/>
        <v>-100</v>
      </c>
      <c r="N142" s="74">
        <f t="shared" si="48"/>
        <v>-100</v>
      </c>
    </row>
    <row r="143" spans="1:14" ht="39" x14ac:dyDescent="0.25">
      <c r="A143" s="8" t="s">
        <v>284</v>
      </c>
      <c r="B143" s="22" t="s">
        <v>128</v>
      </c>
      <c r="C143" s="3">
        <v>34.83</v>
      </c>
      <c r="D143" s="23">
        <v>0.03</v>
      </c>
      <c r="E143" s="3">
        <v>0</v>
      </c>
      <c r="F143" s="23">
        <v>0</v>
      </c>
      <c r="G143" s="3">
        <v>372.78000000000003</v>
      </c>
      <c r="H143" s="23">
        <v>0.22999999999999998</v>
      </c>
      <c r="I143" s="3">
        <v>220.05999999999997</v>
      </c>
      <c r="J143" s="23">
        <v>0.13</v>
      </c>
      <c r="K143" s="44">
        <f t="shared" si="45"/>
        <v>-100</v>
      </c>
      <c r="L143" s="74">
        <f t="shared" si="46"/>
        <v>-100</v>
      </c>
      <c r="M143" s="44">
        <f t="shared" si="47"/>
        <v>-40.967863082783424</v>
      </c>
      <c r="N143" s="74">
        <f t="shared" si="48"/>
        <v>-43.478260869565212</v>
      </c>
    </row>
    <row r="144" spans="1:14" x14ac:dyDescent="0.25">
      <c r="A144" s="8" t="s">
        <v>307</v>
      </c>
      <c r="B144" s="22" t="s">
        <v>308</v>
      </c>
      <c r="C144" s="3">
        <v>0</v>
      </c>
      <c r="D144" s="23">
        <v>0</v>
      </c>
      <c r="E144" s="3">
        <v>0</v>
      </c>
      <c r="F144" s="23">
        <v>0</v>
      </c>
      <c r="G144" s="3">
        <v>0</v>
      </c>
      <c r="H144" s="23">
        <v>0</v>
      </c>
      <c r="I144" s="3">
        <v>1176</v>
      </c>
      <c r="J144" s="23">
        <v>0.23</v>
      </c>
      <c r="K144" s="44" t="str">
        <f t="shared" si="45"/>
        <v/>
      </c>
      <c r="L144" s="74" t="str">
        <f t="shared" si="46"/>
        <v/>
      </c>
      <c r="M144" s="44" t="str">
        <f t="shared" si="47"/>
        <v/>
      </c>
      <c r="N144" s="74" t="str">
        <f t="shared" si="48"/>
        <v/>
      </c>
    </row>
    <row r="145" spans="1:17" ht="77.25" x14ac:dyDescent="0.25">
      <c r="A145" s="8" t="s">
        <v>285</v>
      </c>
      <c r="B145" s="22" t="s">
        <v>129</v>
      </c>
      <c r="C145" s="3">
        <v>0</v>
      </c>
      <c r="D145" s="23">
        <v>0</v>
      </c>
      <c r="E145" s="3">
        <v>52.99</v>
      </c>
      <c r="F145" s="23">
        <v>0.16</v>
      </c>
      <c r="G145" s="3">
        <v>177.41</v>
      </c>
      <c r="H145" s="23">
        <v>0.24000000000000002</v>
      </c>
      <c r="I145" s="3">
        <v>6009.32</v>
      </c>
      <c r="J145" s="23">
        <v>4.1899999999999995</v>
      </c>
      <c r="K145" s="44" t="str">
        <f t="shared" si="45"/>
        <v/>
      </c>
      <c r="L145" s="74" t="str">
        <f t="shared" si="46"/>
        <v/>
      </c>
      <c r="M145" s="44">
        <f t="shared" si="47"/>
        <v>3287.2498731751307</v>
      </c>
      <c r="N145" s="74">
        <f t="shared" si="48"/>
        <v>1645.8333333333328</v>
      </c>
    </row>
    <row r="146" spans="1:17" x14ac:dyDescent="0.25">
      <c r="A146" s="8" t="s">
        <v>286</v>
      </c>
      <c r="B146" s="22" t="s">
        <v>130</v>
      </c>
      <c r="C146" s="3">
        <v>154.81</v>
      </c>
      <c r="D146" s="23">
        <v>0.48000000000000004</v>
      </c>
      <c r="E146" s="3">
        <v>49.7</v>
      </c>
      <c r="F146" s="23">
        <v>0.21</v>
      </c>
      <c r="G146" s="3">
        <v>1506.9699999999998</v>
      </c>
      <c r="H146" s="23">
        <v>4.0599999999999996</v>
      </c>
      <c r="I146" s="3">
        <v>1290.9899999999996</v>
      </c>
      <c r="J146" s="23">
        <v>4.5799999999999983</v>
      </c>
      <c r="K146" s="44">
        <f t="shared" si="45"/>
        <v>-67.896130740908205</v>
      </c>
      <c r="L146" s="74">
        <f t="shared" si="46"/>
        <v>-56.25</v>
      </c>
      <c r="M146" s="44">
        <f t="shared" si="47"/>
        <v>-14.332070313277656</v>
      </c>
      <c r="N146" s="74">
        <f t="shared" si="48"/>
        <v>12.807881773398982</v>
      </c>
    </row>
    <row r="147" spans="1:17" x14ac:dyDescent="0.25">
      <c r="A147" s="8" t="s">
        <v>287</v>
      </c>
      <c r="B147" s="22" t="s">
        <v>131</v>
      </c>
      <c r="C147" s="3">
        <v>214.99</v>
      </c>
      <c r="D147" s="23">
        <v>0.08</v>
      </c>
      <c r="E147" s="3">
        <v>139.19</v>
      </c>
      <c r="F147" s="23">
        <v>0.05</v>
      </c>
      <c r="G147" s="3">
        <v>2349.4699999999993</v>
      </c>
      <c r="H147" s="23">
        <v>1.0300000000000002</v>
      </c>
      <c r="I147" s="3">
        <v>2120.41</v>
      </c>
      <c r="J147" s="23">
        <v>0.81000000000000016</v>
      </c>
      <c r="K147" s="44">
        <f t="shared" si="45"/>
        <v>-35.257453835062094</v>
      </c>
      <c r="L147" s="74">
        <f t="shared" si="46"/>
        <v>-37.5</v>
      </c>
      <c r="M147" s="44">
        <f t="shared" si="47"/>
        <v>-9.7494328508131431</v>
      </c>
      <c r="N147" s="74">
        <f t="shared" si="48"/>
        <v>-21.359223300970879</v>
      </c>
    </row>
    <row r="148" spans="1:17" x14ac:dyDescent="0.25">
      <c r="A148" s="8" t="s">
        <v>288</v>
      </c>
      <c r="B148" s="22" t="s">
        <v>132</v>
      </c>
      <c r="C148" s="3">
        <v>0.26</v>
      </c>
      <c r="D148" s="23">
        <v>0</v>
      </c>
      <c r="E148" s="3">
        <v>3.9</v>
      </c>
      <c r="F148" s="23">
        <v>0.05</v>
      </c>
      <c r="G148" s="3">
        <v>7.3500000000000005</v>
      </c>
      <c r="H148" s="23">
        <v>0.08</v>
      </c>
      <c r="I148" s="3">
        <v>22.330000000000002</v>
      </c>
      <c r="J148" s="23">
        <v>0.24</v>
      </c>
      <c r="K148" s="44">
        <f t="shared" si="45"/>
        <v>1399.9999999999998</v>
      </c>
      <c r="L148" s="74" t="str">
        <f t="shared" si="46"/>
        <v/>
      </c>
      <c r="M148" s="44">
        <f t="shared" si="47"/>
        <v>203.8095238095238</v>
      </c>
      <c r="N148" s="74">
        <f t="shared" si="48"/>
        <v>199.99999999999994</v>
      </c>
    </row>
    <row r="149" spans="1:17" s="1" customFormat="1" x14ac:dyDescent="0.25">
      <c r="A149" s="8" t="s">
        <v>289</v>
      </c>
      <c r="B149" s="22" t="s">
        <v>133</v>
      </c>
      <c r="C149" s="3">
        <v>0</v>
      </c>
      <c r="D149" s="23">
        <v>0</v>
      </c>
      <c r="E149" s="3">
        <v>0</v>
      </c>
      <c r="F149" s="23">
        <v>0</v>
      </c>
      <c r="G149" s="3">
        <v>0</v>
      </c>
      <c r="H149" s="23">
        <v>0</v>
      </c>
      <c r="I149" s="3">
        <v>0</v>
      </c>
      <c r="J149" s="23">
        <v>0</v>
      </c>
      <c r="K149" s="44" t="str">
        <f t="shared" ref="K149" si="49">IFERROR(((E149-C149)/C149)*100,"")</f>
        <v/>
      </c>
      <c r="L149" s="74" t="str">
        <f t="shared" ref="L149" si="50">IFERROR(((F149-D149)/D149)*100,"")</f>
        <v/>
      </c>
      <c r="M149" s="44" t="str">
        <f t="shared" ref="M149" si="51">IFERROR(((I149-G149)/G149)*100,"")</f>
        <v/>
      </c>
      <c r="N149" s="74" t="str">
        <f t="shared" ref="N149" si="52">IFERROR(((J149-H149)/H149)*100,"")</f>
        <v/>
      </c>
    </row>
    <row r="150" spans="1:17" ht="20.100000000000001" customHeight="1" x14ac:dyDescent="0.25">
      <c r="A150" s="8"/>
      <c r="B150" s="39" t="s">
        <v>134</v>
      </c>
      <c r="C150" s="28">
        <f t="shared" ref="C150:J150" si="53">SUM(C120:C149)</f>
        <v>6471.3700000000008</v>
      </c>
      <c r="D150" s="29">
        <f t="shared" si="53"/>
        <v>7.1800000000000015</v>
      </c>
      <c r="E150" s="28">
        <f t="shared" si="53"/>
        <v>5861.5399999999991</v>
      </c>
      <c r="F150" s="29">
        <f t="shared" si="53"/>
        <v>8.89</v>
      </c>
      <c r="G150" s="28">
        <f t="shared" si="53"/>
        <v>62393.659999999996</v>
      </c>
      <c r="H150" s="29">
        <f t="shared" si="53"/>
        <v>92.250000000000014</v>
      </c>
      <c r="I150" s="28">
        <f t="shared" si="53"/>
        <v>68305.460000000006</v>
      </c>
      <c r="J150" s="29">
        <f t="shared" si="53"/>
        <v>95.039999999999992</v>
      </c>
      <c r="K150" s="44">
        <f t="shared" si="45"/>
        <v>-9.4235069235726243</v>
      </c>
      <c r="L150" s="74">
        <f t="shared" si="46"/>
        <v>23.816155988857922</v>
      </c>
      <c r="M150" s="44">
        <f t="shared" si="47"/>
        <v>9.4750011459497809</v>
      </c>
      <c r="N150" s="74">
        <f t="shared" si="48"/>
        <v>3.0243902439024146</v>
      </c>
    </row>
    <row r="151" spans="1:17" ht="15.75" thickBot="1" x14ac:dyDescent="0.3">
      <c r="A151" s="11"/>
      <c r="B151" s="19"/>
      <c r="K151"/>
      <c r="L151"/>
      <c r="M151"/>
      <c r="N151"/>
    </row>
    <row r="152" spans="1:17" ht="24.95" customHeight="1" x14ac:dyDescent="0.25">
      <c r="A152" s="95" t="s">
        <v>0</v>
      </c>
      <c r="B152" s="93" t="s">
        <v>168</v>
      </c>
      <c r="C152" s="97" t="s">
        <v>318</v>
      </c>
      <c r="D152" s="98"/>
      <c r="E152" s="97" t="s">
        <v>319</v>
      </c>
      <c r="F152" s="98"/>
      <c r="G152" s="109" t="s">
        <v>320</v>
      </c>
      <c r="H152" s="110"/>
      <c r="I152" s="109" t="s">
        <v>321</v>
      </c>
      <c r="J152" s="110"/>
      <c r="K152" s="113" t="s">
        <v>322</v>
      </c>
      <c r="L152" s="114"/>
      <c r="M152" s="111" t="s">
        <v>323</v>
      </c>
      <c r="N152" s="112"/>
      <c r="Q152" s="2"/>
    </row>
    <row r="153" spans="1:17" ht="15.75" customHeight="1" thickBot="1" x14ac:dyDescent="0.3">
      <c r="A153" s="96"/>
      <c r="B153" s="94"/>
      <c r="C153" s="75" t="s">
        <v>3</v>
      </c>
      <c r="D153" s="76" t="s">
        <v>156</v>
      </c>
      <c r="E153" s="75" t="s">
        <v>3</v>
      </c>
      <c r="F153" s="76" t="s">
        <v>156</v>
      </c>
      <c r="G153" s="75" t="s">
        <v>3</v>
      </c>
      <c r="H153" s="76" t="s">
        <v>156</v>
      </c>
      <c r="I153" s="75" t="s">
        <v>3</v>
      </c>
      <c r="J153" s="76" t="s">
        <v>156</v>
      </c>
      <c r="K153" s="77" t="s">
        <v>3</v>
      </c>
      <c r="L153" s="78" t="s">
        <v>156</v>
      </c>
      <c r="M153" s="77" t="s">
        <v>3</v>
      </c>
      <c r="N153" s="79" t="s">
        <v>156</v>
      </c>
    </row>
    <row r="154" spans="1:17" x14ac:dyDescent="0.25">
      <c r="A154" s="13" t="s">
        <v>309</v>
      </c>
      <c r="B154" s="17" t="s">
        <v>329</v>
      </c>
      <c r="C154" s="43">
        <v>731.94</v>
      </c>
      <c r="D154" s="42">
        <v>6.8049100396523006</v>
      </c>
      <c r="E154" s="43">
        <v>869.24725000000001</v>
      </c>
      <c r="F154" s="42">
        <v>10.073277807426559</v>
      </c>
      <c r="G154" s="43">
        <v>7177.1795049999992</v>
      </c>
      <c r="H154" s="42">
        <v>65.712081237678348</v>
      </c>
      <c r="I154" s="43">
        <v>7659.9522399999996</v>
      </c>
      <c r="J154" s="42">
        <v>84.43841169460481</v>
      </c>
      <c r="K154" s="43">
        <f t="shared" ref="K154" si="54">IFERROR(((E154-C154)/C154)*100,"")</f>
        <v>18.759358690603047</v>
      </c>
      <c r="L154" s="42">
        <f t="shared" ref="L154" si="55">IFERROR(((F154-D154)/D154)*100,"")</f>
        <v>48.029551437556641</v>
      </c>
      <c r="M154" s="43">
        <f t="shared" ref="M154" si="56">IFERROR(((I154-G154)/G154)*100,"")</f>
        <v>6.7264965947093245</v>
      </c>
      <c r="N154" s="42">
        <f t="shared" ref="N154" si="57">IFERROR(((J154-H154)/H154)*100,"")</f>
        <v>28.497545815348573</v>
      </c>
    </row>
    <row r="155" spans="1:17" ht="20.100000000000001" customHeight="1" x14ac:dyDescent="0.25">
      <c r="A155" s="8"/>
      <c r="B155" s="39" t="s">
        <v>134</v>
      </c>
      <c r="C155" s="3">
        <f t="shared" ref="C155:J155" si="58">SUM(C154:C154)</f>
        <v>731.94</v>
      </c>
      <c r="D155" s="23">
        <f t="shared" si="58"/>
        <v>6.8049100396523006</v>
      </c>
      <c r="E155" s="3">
        <f t="shared" si="58"/>
        <v>869.24725000000001</v>
      </c>
      <c r="F155" s="23">
        <f t="shared" si="58"/>
        <v>10.073277807426559</v>
      </c>
      <c r="G155" s="3">
        <f t="shared" si="58"/>
        <v>7177.1795049999992</v>
      </c>
      <c r="H155" s="23">
        <f t="shared" si="58"/>
        <v>65.712081237678348</v>
      </c>
      <c r="I155" s="3">
        <f t="shared" si="58"/>
        <v>7659.9522399999996</v>
      </c>
      <c r="J155" s="23">
        <f t="shared" si="58"/>
        <v>84.43841169460481</v>
      </c>
      <c r="K155" s="43">
        <f t="shared" ref="K155" si="59">IFERROR(((E155-C155)/C155)*100,"")</f>
        <v>18.759358690603047</v>
      </c>
      <c r="L155" s="42">
        <f t="shared" ref="L155" si="60">IFERROR(((F155-D155)/D155)*100,"")</f>
        <v>48.029551437556641</v>
      </c>
      <c r="M155" s="43">
        <f t="shared" ref="M155" si="61">IFERROR(((I155-G155)/G155)*100,"")</f>
        <v>6.7264965947093245</v>
      </c>
      <c r="N155" s="42">
        <f t="shared" ref="N155" si="62">IFERROR(((J155-H155)/H155)*100,"")</f>
        <v>28.497545815348573</v>
      </c>
    </row>
    <row r="156" spans="1:17" ht="15.75" thickBot="1" x14ac:dyDescent="0.3">
      <c r="A156" s="11"/>
      <c r="B156" s="19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7" ht="24.95" customHeight="1" x14ac:dyDescent="0.25">
      <c r="A157" s="95" t="s">
        <v>0</v>
      </c>
      <c r="B157" s="93" t="s">
        <v>135</v>
      </c>
      <c r="C157" s="97" t="s">
        <v>318</v>
      </c>
      <c r="D157" s="98"/>
      <c r="E157" s="97" t="s">
        <v>319</v>
      </c>
      <c r="F157" s="98"/>
      <c r="G157" s="109" t="s">
        <v>320</v>
      </c>
      <c r="H157" s="110"/>
      <c r="I157" s="109" t="s">
        <v>321</v>
      </c>
      <c r="J157" s="110"/>
      <c r="K157" s="113" t="s">
        <v>322</v>
      </c>
      <c r="L157" s="114"/>
      <c r="M157" s="111" t="s">
        <v>323</v>
      </c>
      <c r="N157" s="112"/>
    </row>
    <row r="158" spans="1:17" ht="15.75" customHeight="1" thickBot="1" x14ac:dyDescent="0.3">
      <c r="A158" s="96"/>
      <c r="B158" s="94"/>
      <c r="C158" s="75" t="s">
        <v>3</v>
      </c>
      <c r="D158" s="76" t="s">
        <v>156</v>
      </c>
      <c r="E158" s="75" t="s">
        <v>3</v>
      </c>
      <c r="F158" s="76" t="s">
        <v>156</v>
      </c>
      <c r="G158" s="75" t="s">
        <v>3</v>
      </c>
      <c r="H158" s="76" t="s">
        <v>156</v>
      </c>
      <c r="I158" s="75" t="s">
        <v>3</v>
      </c>
      <c r="J158" s="76" t="s">
        <v>156</v>
      </c>
      <c r="K158" s="77" t="s">
        <v>3</v>
      </c>
      <c r="L158" s="78" t="s">
        <v>156</v>
      </c>
      <c r="M158" s="77" t="s">
        <v>3</v>
      </c>
      <c r="N158" s="79" t="s">
        <v>156</v>
      </c>
    </row>
    <row r="159" spans="1:17" x14ac:dyDescent="0.25">
      <c r="A159" s="9" t="s">
        <v>290</v>
      </c>
      <c r="B159" s="17" t="s">
        <v>136</v>
      </c>
      <c r="C159" s="43">
        <v>812.25</v>
      </c>
      <c r="D159" s="42">
        <v>0.04</v>
      </c>
      <c r="E159" s="72">
        <v>978.57</v>
      </c>
      <c r="F159" s="73">
        <v>0.06</v>
      </c>
      <c r="G159" s="43">
        <v>6699.0200000000023</v>
      </c>
      <c r="H159" s="42">
        <v>0.49</v>
      </c>
      <c r="I159" s="72">
        <v>10118.279999999999</v>
      </c>
      <c r="J159" s="73">
        <v>0.82000000000000006</v>
      </c>
      <c r="K159" s="44">
        <f t="shared" ref="K159" si="63">IFERROR(((E159-C159)/C159)*100,"")</f>
        <v>20.476454293628816</v>
      </c>
      <c r="L159" s="74">
        <f t="shared" ref="L159" si="64">IFERROR(((F159-D159)/D159)*100,"")</f>
        <v>49.999999999999986</v>
      </c>
      <c r="M159" s="44">
        <f t="shared" ref="M159" si="65">IFERROR(((I159-G159)/G159)*100,"")</f>
        <v>51.041197070616228</v>
      </c>
      <c r="N159" s="74">
        <f t="shared" ref="N159" si="66">IFERROR(((J159-H159)/H159)*100,"")</f>
        <v>67.346938775510225</v>
      </c>
    </row>
    <row r="160" spans="1:17" x14ac:dyDescent="0.25">
      <c r="A160" s="8" t="s">
        <v>291</v>
      </c>
      <c r="B160" s="16" t="s">
        <v>137</v>
      </c>
      <c r="C160" s="3">
        <v>0.01</v>
      </c>
      <c r="D160" s="23">
        <v>0</v>
      </c>
      <c r="E160" s="26">
        <v>0</v>
      </c>
      <c r="F160" s="27">
        <v>0</v>
      </c>
      <c r="G160" s="3">
        <v>0.02</v>
      </c>
      <c r="H160" s="23">
        <v>0</v>
      </c>
      <c r="I160" s="26">
        <v>0</v>
      </c>
      <c r="J160" s="27">
        <v>0</v>
      </c>
      <c r="K160" s="44">
        <f t="shared" ref="K160:K172" si="67">IFERROR(((E160-C160)/C160)*100,"")</f>
        <v>-100</v>
      </c>
      <c r="L160" s="74" t="str">
        <f t="shared" ref="L160:L172" si="68">IFERROR(((F160-D160)/D160)*100,"")</f>
        <v/>
      </c>
      <c r="M160" s="44">
        <f t="shared" ref="M160:M172" si="69">IFERROR(((I160-G160)/G160)*100,"")</f>
        <v>-100</v>
      </c>
      <c r="N160" s="74" t="str">
        <f t="shared" ref="N160:N172" si="70">IFERROR(((J160-H160)/H160)*100,"")</f>
        <v/>
      </c>
    </row>
    <row r="161" spans="1:27" x14ac:dyDescent="0.25">
      <c r="A161" s="8" t="s">
        <v>292</v>
      </c>
      <c r="B161" s="16" t="s">
        <v>138</v>
      </c>
      <c r="C161" s="3">
        <v>25.43</v>
      </c>
      <c r="D161" s="23">
        <v>0.01</v>
      </c>
      <c r="E161" s="26">
        <v>37.549999999999997</v>
      </c>
      <c r="F161" s="27">
        <v>0.01</v>
      </c>
      <c r="G161" s="3">
        <v>72.709999999999994</v>
      </c>
      <c r="H161" s="23">
        <v>6.9999999999999993E-2</v>
      </c>
      <c r="I161" s="26">
        <v>191.14999999999995</v>
      </c>
      <c r="J161" s="27">
        <v>0.09</v>
      </c>
      <c r="K161" s="44">
        <f t="shared" si="67"/>
        <v>47.660243806527717</v>
      </c>
      <c r="L161" s="74">
        <f t="shared" si="68"/>
        <v>0</v>
      </c>
      <c r="M161" s="44">
        <f t="shared" si="69"/>
        <v>162.893687250722</v>
      </c>
      <c r="N161" s="74">
        <f t="shared" si="70"/>
        <v>28.57142857142858</v>
      </c>
    </row>
    <row r="162" spans="1:27" ht="26.25" x14ac:dyDescent="0.25">
      <c r="A162" s="8" t="s">
        <v>293</v>
      </c>
      <c r="B162" s="18" t="s">
        <v>139</v>
      </c>
      <c r="C162" s="3">
        <v>1.18</v>
      </c>
      <c r="D162" s="23">
        <v>0</v>
      </c>
      <c r="E162" s="26">
        <v>15.37</v>
      </c>
      <c r="F162" s="27">
        <v>0.02</v>
      </c>
      <c r="G162" s="3">
        <v>78.630000000000024</v>
      </c>
      <c r="H162" s="23">
        <v>0.14000000000000001</v>
      </c>
      <c r="I162" s="26">
        <v>52.599999999999994</v>
      </c>
      <c r="J162" s="27">
        <v>0.28000000000000003</v>
      </c>
      <c r="K162" s="44">
        <f t="shared" si="67"/>
        <v>1202.542372881356</v>
      </c>
      <c r="L162" s="74" t="str">
        <f t="shared" si="68"/>
        <v/>
      </c>
      <c r="M162" s="44">
        <f t="shared" si="69"/>
        <v>-33.104413073890399</v>
      </c>
      <c r="N162" s="74">
        <f t="shared" si="70"/>
        <v>100</v>
      </c>
    </row>
    <row r="163" spans="1:27" x14ac:dyDescent="0.25">
      <c r="A163" s="8" t="s">
        <v>294</v>
      </c>
      <c r="B163" s="18" t="s">
        <v>140</v>
      </c>
      <c r="C163" s="3">
        <v>11304.8</v>
      </c>
      <c r="D163" s="23">
        <v>3.27</v>
      </c>
      <c r="E163" s="26">
        <v>2295.98</v>
      </c>
      <c r="F163" s="27">
        <v>1.1299999999999999</v>
      </c>
      <c r="G163" s="3">
        <v>47840.919999999991</v>
      </c>
      <c r="H163" s="23">
        <v>12.95</v>
      </c>
      <c r="I163" s="26">
        <v>40339.229999999996</v>
      </c>
      <c r="J163" s="27">
        <v>17.2</v>
      </c>
      <c r="K163" s="44">
        <f t="shared" si="67"/>
        <v>-79.690220083504357</v>
      </c>
      <c r="L163" s="74">
        <f t="shared" si="68"/>
        <v>-65.443425076452598</v>
      </c>
      <c r="M163" s="44">
        <f t="shared" si="69"/>
        <v>-15.680488585921834</v>
      </c>
      <c r="N163" s="74">
        <f t="shared" si="70"/>
        <v>32.818532818532816</v>
      </c>
    </row>
    <row r="164" spans="1:27" x14ac:dyDescent="0.25">
      <c r="A164" s="8" t="s">
        <v>295</v>
      </c>
      <c r="B164" s="18" t="s">
        <v>141</v>
      </c>
      <c r="C164" s="3">
        <v>109.53</v>
      </c>
      <c r="D164" s="23">
        <v>0.53</v>
      </c>
      <c r="E164" s="26">
        <v>127.25</v>
      </c>
      <c r="F164" s="27">
        <v>0.42000000000000004</v>
      </c>
      <c r="G164" s="3">
        <v>2144.2200000000003</v>
      </c>
      <c r="H164" s="23">
        <v>8.3200000000000021</v>
      </c>
      <c r="I164" s="26">
        <v>1801.66</v>
      </c>
      <c r="J164" s="27">
        <v>8.18</v>
      </c>
      <c r="K164" s="44">
        <f t="shared" si="67"/>
        <v>16.178216013877474</v>
      </c>
      <c r="L164" s="74">
        <f t="shared" si="68"/>
        <v>-20.75471698113207</v>
      </c>
      <c r="M164" s="44">
        <f t="shared" si="69"/>
        <v>-15.975972614750358</v>
      </c>
      <c r="N164" s="74">
        <f t="shared" si="70"/>
        <v>-1.6826923076923355</v>
      </c>
    </row>
    <row r="165" spans="1:27" x14ac:dyDescent="0.25">
      <c r="A165" s="8" t="s">
        <v>296</v>
      </c>
      <c r="B165" s="18" t="s">
        <v>142</v>
      </c>
      <c r="C165" s="3">
        <v>1.67</v>
      </c>
      <c r="D165" s="23">
        <v>0</v>
      </c>
      <c r="E165" s="26">
        <v>3.83</v>
      </c>
      <c r="F165" s="27">
        <v>0</v>
      </c>
      <c r="G165" s="3">
        <v>83.47999999999999</v>
      </c>
      <c r="H165" s="23">
        <v>0.26</v>
      </c>
      <c r="I165" s="26">
        <v>24.21</v>
      </c>
      <c r="J165" s="27">
        <v>0.03</v>
      </c>
      <c r="K165" s="44">
        <f t="shared" si="67"/>
        <v>129.34131736526948</v>
      </c>
      <c r="L165" s="74" t="str">
        <f t="shared" si="68"/>
        <v/>
      </c>
      <c r="M165" s="44">
        <f t="shared" si="69"/>
        <v>-70.999041686631529</v>
      </c>
      <c r="N165" s="74">
        <f t="shared" si="70"/>
        <v>-88.461538461538453</v>
      </c>
    </row>
    <row r="166" spans="1:27" x14ac:dyDescent="0.25">
      <c r="A166" s="8" t="s">
        <v>297</v>
      </c>
      <c r="B166" s="18" t="s">
        <v>143</v>
      </c>
      <c r="C166" s="3">
        <v>39.07</v>
      </c>
      <c r="D166" s="23">
        <v>0.11000000000000001</v>
      </c>
      <c r="E166" s="26">
        <v>39.44</v>
      </c>
      <c r="F166" s="27">
        <v>0.1</v>
      </c>
      <c r="G166" s="3">
        <v>309.55999999999995</v>
      </c>
      <c r="H166" s="23">
        <v>0.85000000000000009</v>
      </c>
      <c r="I166" s="26">
        <v>454.69</v>
      </c>
      <c r="J166" s="27">
        <v>1.4600000000000002</v>
      </c>
      <c r="K166" s="44">
        <f t="shared" si="67"/>
        <v>0.94701817251087139</v>
      </c>
      <c r="L166" s="74">
        <f t="shared" si="68"/>
        <v>-9.0909090909090988</v>
      </c>
      <c r="M166" s="44">
        <f t="shared" si="69"/>
        <v>46.882672179868223</v>
      </c>
      <c r="N166" s="74">
        <f t="shared" si="70"/>
        <v>71.764705882352942</v>
      </c>
    </row>
    <row r="167" spans="1:27" s="4" customFormat="1" ht="26.25" x14ac:dyDescent="0.25">
      <c r="A167" s="8" t="s">
        <v>298</v>
      </c>
      <c r="B167" s="18" t="s">
        <v>144</v>
      </c>
      <c r="C167" s="3">
        <v>0</v>
      </c>
      <c r="D167" s="23">
        <v>0</v>
      </c>
      <c r="E167" s="26">
        <v>0</v>
      </c>
      <c r="F167" s="27">
        <v>0</v>
      </c>
      <c r="G167" s="3">
        <v>1.67</v>
      </c>
      <c r="H167" s="23">
        <v>0.02</v>
      </c>
      <c r="I167" s="26">
        <v>5.85</v>
      </c>
      <c r="J167" s="27">
        <v>0.05</v>
      </c>
      <c r="K167" s="44" t="str">
        <f t="shared" si="67"/>
        <v/>
      </c>
      <c r="L167" s="74" t="str">
        <f t="shared" si="68"/>
        <v/>
      </c>
      <c r="M167" s="44">
        <f t="shared" si="69"/>
        <v>250.29940119760479</v>
      </c>
      <c r="N167" s="74">
        <f t="shared" si="70"/>
        <v>150</v>
      </c>
      <c r="O167"/>
      <c r="P167"/>
      <c r="Q167"/>
      <c r="R167"/>
      <c r="S167"/>
      <c r="T167"/>
      <c r="U167"/>
      <c r="V167"/>
      <c r="W167"/>
      <c r="X167"/>
      <c r="Y167"/>
      <c r="Z167"/>
      <c r="AA167"/>
    </row>
    <row r="168" spans="1:27" x14ac:dyDescent="0.25">
      <c r="A168" s="8" t="s">
        <v>299</v>
      </c>
      <c r="B168" s="18" t="s">
        <v>145</v>
      </c>
      <c r="C168" s="3">
        <v>1626.41</v>
      </c>
      <c r="D168" s="23">
        <v>0.68</v>
      </c>
      <c r="E168" s="26">
        <v>283.98</v>
      </c>
      <c r="F168" s="27">
        <v>0.62</v>
      </c>
      <c r="G168" s="3">
        <v>6159.800000000002</v>
      </c>
      <c r="H168" s="23">
        <v>3.549999999999998</v>
      </c>
      <c r="I168" s="26">
        <v>6517.2900000000027</v>
      </c>
      <c r="J168" s="27">
        <v>6.169999999999999</v>
      </c>
      <c r="K168" s="44">
        <f t="shared" si="67"/>
        <v>-82.539458070228292</v>
      </c>
      <c r="L168" s="74">
        <f t="shared" si="68"/>
        <v>-8.8235294117647136</v>
      </c>
      <c r="M168" s="44">
        <f t="shared" si="69"/>
        <v>5.8035975193999896</v>
      </c>
      <c r="N168" s="74">
        <f t="shared" si="70"/>
        <v>73.802816901408519</v>
      </c>
    </row>
    <row r="169" spans="1:27" x14ac:dyDescent="0.25">
      <c r="A169" s="8" t="s">
        <v>300</v>
      </c>
      <c r="B169" s="18" t="s">
        <v>146</v>
      </c>
      <c r="C169" s="3">
        <v>6.89</v>
      </c>
      <c r="D169" s="23">
        <v>0.05</v>
      </c>
      <c r="E169" s="26">
        <v>2.2000000000000002</v>
      </c>
      <c r="F169" s="27">
        <v>0.03</v>
      </c>
      <c r="G169" s="3">
        <v>70.92</v>
      </c>
      <c r="H169" s="23">
        <v>0.73</v>
      </c>
      <c r="I169" s="26">
        <v>151.36999999999998</v>
      </c>
      <c r="J169" s="27">
        <v>0.93</v>
      </c>
      <c r="K169" s="44">
        <f t="shared" si="67"/>
        <v>-68.069666182873718</v>
      </c>
      <c r="L169" s="74">
        <f t="shared" si="68"/>
        <v>-40.000000000000007</v>
      </c>
      <c r="M169" s="44">
        <f t="shared" si="69"/>
        <v>113.4376762549351</v>
      </c>
      <c r="N169" s="74">
        <f t="shared" si="70"/>
        <v>27.397260273972613</v>
      </c>
    </row>
    <row r="170" spans="1:27" x14ac:dyDescent="0.25">
      <c r="A170" s="8" t="s">
        <v>301</v>
      </c>
      <c r="B170" s="18" t="s">
        <v>147</v>
      </c>
      <c r="C170" s="3">
        <v>2.78</v>
      </c>
      <c r="D170" s="23">
        <v>0.01</v>
      </c>
      <c r="E170" s="26">
        <v>0.18</v>
      </c>
      <c r="F170" s="27">
        <v>0</v>
      </c>
      <c r="G170" s="3">
        <v>65.039999999999992</v>
      </c>
      <c r="H170" s="23">
        <v>0.1</v>
      </c>
      <c r="I170" s="26">
        <v>131.44999999999999</v>
      </c>
      <c r="J170" s="27">
        <v>0.11</v>
      </c>
      <c r="K170" s="44">
        <f t="shared" si="67"/>
        <v>-93.525179856115102</v>
      </c>
      <c r="L170" s="74">
        <f t="shared" si="68"/>
        <v>-100</v>
      </c>
      <c r="M170" s="44">
        <f t="shared" si="69"/>
        <v>102.10639606396063</v>
      </c>
      <c r="N170" s="74">
        <f t="shared" si="70"/>
        <v>9.9999999999999947</v>
      </c>
    </row>
    <row r="171" spans="1:27" x14ac:dyDescent="0.25">
      <c r="A171" s="8" t="s">
        <v>302</v>
      </c>
      <c r="B171" s="18" t="s">
        <v>148</v>
      </c>
      <c r="C171" s="3">
        <v>0.66</v>
      </c>
      <c r="D171" s="23">
        <v>0</v>
      </c>
      <c r="E171" s="26">
        <v>2.25</v>
      </c>
      <c r="F171" s="27">
        <v>0.01</v>
      </c>
      <c r="G171" s="3">
        <v>13.52</v>
      </c>
      <c r="H171" s="23">
        <v>0.02</v>
      </c>
      <c r="I171" s="26">
        <v>5.6999999999999993</v>
      </c>
      <c r="J171" s="27">
        <v>0.22999999999999998</v>
      </c>
      <c r="K171" s="44">
        <f t="shared" si="67"/>
        <v>240.90909090909088</v>
      </c>
      <c r="L171" s="74" t="str">
        <f t="shared" si="68"/>
        <v/>
      </c>
      <c r="M171" s="44">
        <f t="shared" si="69"/>
        <v>-57.840236686390533</v>
      </c>
      <c r="N171" s="74">
        <f t="shared" si="70"/>
        <v>1050</v>
      </c>
    </row>
    <row r="172" spans="1:27" ht="26.25" x14ac:dyDescent="0.25">
      <c r="A172" s="8" t="s">
        <v>303</v>
      </c>
      <c r="B172" s="18" t="s">
        <v>149</v>
      </c>
      <c r="C172" s="3">
        <v>1032.44</v>
      </c>
      <c r="D172" s="23">
        <v>1.5700000000000007</v>
      </c>
      <c r="E172" s="26">
        <v>1238.6199999999999</v>
      </c>
      <c r="F172" s="27">
        <v>1.5900000000000005</v>
      </c>
      <c r="G172" s="3">
        <v>12248.780000000002</v>
      </c>
      <c r="H172" s="23">
        <v>16.489999999999995</v>
      </c>
      <c r="I172" s="26">
        <v>12910.810000000001</v>
      </c>
      <c r="J172" s="27">
        <v>17.87</v>
      </c>
      <c r="K172" s="44">
        <f t="shared" si="67"/>
        <v>19.970167757932646</v>
      </c>
      <c r="L172" s="74">
        <f t="shared" si="68"/>
        <v>1.2738853503184577</v>
      </c>
      <c r="M172" s="44">
        <f t="shared" si="69"/>
        <v>5.4048648110260675</v>
      </c>
      <c r="N172" s="74">
        <f t="shared" si="70"/>
        <v>8.3687083080655338</v>
      </c>
    </row>
    <row r="173" spans="1:27" ht="20.100000000000001" customHeight="1" thickBot="1" x14ac:dyDescent="0.3">
      <c r="A173" s="64"/>
      <c r="B173" s="65" t="s">
        <v>134</v>
      </c>
      <c r="C173" s="66">
        <f t="shared" ref="C173:J173" si="71">SUM(C159:C172)</f>
        <v>14963.119999999999</v>
      </c>
      <c r="D173" s="67">
        <f t="shared" si="71"/>
        <v>6.27</v>
      </c>
      <c r="E173" s="66">
        <f t="shared" si="71"/>
        <v>5025.2199999999993</v>
      </c>
      <c r="F173" s="67">
        <f t="shared" si="71"/>
        <v>3.99</v>
      </c>
      <c r="G173" s="66">
        <f t="shared" si="71"/>
        <v>75788.289999999994</v>
      </c>
      <c r="H173" s="67">
        <f t="shared" si="71"/>
        <v>43.989999999999995</v>
      </c>
      <c r="I173" s="66">
        <f t="shared" si="71"/>
        <v>72704.289999999994</v>
      </c>
      <c r="J173" s="67">
        <f t="shared" si="71"/>
        <v>53.42</v>
      </c>
      <c r="K173" s="44">
        <f t="shared" ref="K173" si="72">IFERROR(((E173-C173)/C173)*100,"")</f>
        <v>-66.415961377039011</v>
      </c>
      <c r="L173" s="74">
        <f t="shared" ref="L173" si="73">IFERROR(((F173-D173)/D173)*100,"")</f>
        <v>-36.363636363636353</v>
      </c>
      <c r="M173" s="44">
        <f t="shared" ref="M173" si="74">IFERROR(((I173-G173)/G173)*100,"")</f>
        <v>-4.0692302201303132</v>
      </c>
      <c r="N173" s="74">
        <f t="shared" ref="N173" si="75">IFERROR(((J173-H173)/H173)*100,"")</f>
        <v>21.436690156853849</v>
      </c>
    </row>
    <row r="174" spans="1:27" s="1" customFormat="1" ht="20.100000000000001" customHeight="1" thickBot="1" x14ac:dyDescent="0.3">
      <c r="A174" s="90" t="s">
        <v>172</v>
      </c>
      <c r="B174" s="91"/>
      <c r="C174" s="70">
        <f t="shared" ref="C174:J174" si="76">C173+C155+C150+C116+C63+C70</f>
        <v>88251.460000000021</v>
      </c>
      <c r="D174" s="70">
        <f t="shared" si="76"/>
        <v>218.69491003965231</v>
      </c>
      <c r="E174" s="70">
        <f t="shared" si="76"/>
        <v>81831.787250000008</v>
      </c>
      <c r="F174" s="70">
        <f t="shared" si="76"/>
        <v>271.85327780742659</v>
      </c>
      <c r="G174" s="70">
        <f t="shared" si="76"/>
        <v>825509.2795050001</v>
      </c>
      <c r="H174" s="70">
        <f t="shared" si="76"/>
        <v>2369.6020812376782</v>
      </c>
      <c r="I174" s="70">
        <f t="shared" si="76"/>
        <v>942757.26223999984</v>
      </c>
      <c r="J174" s="70">
        <f t="shared" si="76"/>
        <v>2779.6584116946051</v>
      </c>
      <c r="K174" s="70">
        <f t="shared" ref="K174" si="77">((E174-C174)/C174)*100</f>
        <v>-7.2742963685813375</v>
      </c>
      <c r="L174" s="70">
        <f t="shared" ref="L174" si="78">((F174-D174)/D174)*100</f>
        <v>24.307089615453766</v>
      </c>
      <c r="M174" s="70">
        <f t="shared" ref="M174" si="79">((I174-G174)/G174)*100</f>
        <v>14.203108995371331</v>
      </c>
      <c r="N174" s="71">
        <f t="shared" ref="N174" si="80">((J174-H174)/H174)*100</f>
        <v>17.304860326707189</v>
      </c>
      <c r="P174"/>
      <c r="Q174"/>
    </row>
    <row r="175" spans="1:27" x14ac:dyDescent="0.25">
      <c r="A175" s="36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27" x14ac:dyDescent="0.25">
      <c r="A176" s="92" t="s">
        <v>150</v>
      </c>
      <c r="B176" s="92"/>
      <c r="C176" s="6"/>
      <c r="D176" s="6"/>
      <c r="E176" s="6"/>
      <c r="F176" s="6"/>
      <c r="G176" s="6"/>
      <c r="H176" s="6"/>
      <c r="I176" s="6"/>
      <c r="J176" s="6"/>
      <c r="L176" s="6"/>
      <c r="N176" s="6"/>
    </row>
    <row r="177" spans="1:14" ht="15" customHeight="1" x14ac:dyDescent="0.25">
      <c r="A177" s="89" t="s">
        <v>167</v>
      </c>
      <c r="B177" s="89"/>
      <c r="C177" s="89"/>
      <c r="D177" s="89"/>
      <c r="E177" s="89"/>
      <c r="F177" s="89"/>
      <c r="G177" s="89"/>
      <c r="H177" s="89"/>
      <c r="I177" s="89"/>
      <c r="J177" s="89"/>
      <c r="K177" s="89"/>
    </row>
    <row r="178" spans="1:14" ht="14.45" customHeight="1" x14ac:dyDescent="0.25">
      <c r="A178" s="89" t="s">
        <v>316</v>
      </c>
      <c r="B178" s="89"/>
      <c r="C178" s="89"/>
      <c r="D178" s="89"/>
    </row>
    <row r="179" spans="1:14" x14ac:dyDescent="0.25">
      <c r="A179" s="83"/>
      <c r="C179" s="6"/>
      <c r="D179" s="6"/>
      <c r="E179" s="6"/>
      <c r="F179" s="6"/>
      <c r="G179" s="6"/>
      <c r="H179" s="6"/>
      <c r="I179" s="6"/>
      <c r="J179" s="6"/>
      <c r="L179" s="6"/>
      <c r="N179" s="6"/>
    </row>
  </sheetData>
  <sortState ref="A5:N58">
    <sortCondition ref="A4:A58"/>
  </sortState>
  <mergeCells count="55">
    <mergeCell ref="A1:N1"/>
    <mergeCell ref="C118:D118"/>
    <mergeCell ref="K3:L3"/>
    <mergeCell ref="K65:L65"/>
    <mergeCell ref="M3:N3"/>
    <mergeCell ref="M65:N65"/>
    <mergeCell ref="M72:N72"/>
    <mergeCell ref="M118:N118"/>
    <mergeCell ref="K72:L72"/>
    <mergeCell ref="C2:J2"/>
    <mergeCell ref="B2:B3"/>
    <mergeCell ref="C3:D3"/>
    <mergeCell ref="G3:H3"/>
    <mergeCell ref="C65:D65"/>
    <mergeCell ref="G65:H65"/>
    <mergeCell ref="C72:D72"/>
    <mergeCell ref="M152:N152"/>
    <mergeCell ref="M157:N157"/>
    <mergeCell ref="K157:L157"/>
    <mergeCell ref="G118:H118"/>
    <mergeCell ref="K118:L118"/>
    <mergeCell ref="K152:L152"/>
    <mergeCell ref="G152:H152"/>
    <mergeCell ref="G157:H157"/>
    <mergeCell ref="I118:J118"/>
    <mergeCell ref="I152:J152"/>
    <mergeCell ref="I157:J157"/>
    <mergeCell ref="A2:A4"/>
    <mergeCell ref="K2:N2"/>
    <mergeCell ref="B65:B66"/>
    <mergeCell ref="A65:A66"/>
    <mergeCell ref="A72:A73"/>
    <mergeCell ref="B72:B73"/>
    <mergeCell ref="G72:H72"/>
    <mergeCell ref="E3:F3"/>
    <mergeCell ref="I3:J3"/>
    <mergeCell ref="E65:F65"/>
    <mergeCell ref="I65:J65"/>
    <mergeCell ref="E72:F72"/>
    <mergeCell ref="I72:J72"/>
    <mergeCell ref="A178:D178"/>
    <mergeCell ref="A174:B174"/>
    <mergeCell ref="A177:K177"/>
    <mergeCell ref="A176:B176"/>
    <mergeCell ref="B118:B119"/>
    <mergeCell ref="A118:A119"/>
    <mergeCell ref="B152:B153"/>
    <mergeCell ref="A152:A153"/>
    <mergeCell ref="B157:B158"/>
    <mergeCell ref="A157:A158"/>
    <mergeCell ref="C152:D152"/>
    <mergeCell ref="C157:D157"/>
    <mergeCell ref="E118:F118"/>
    <mergeCell ref="E152:F152"/>
    <mergeCell ref="E157:F157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5"/>
  <sheetViews>
    <sheetView tabSelected="1" workbookViewId="0">
      <selection activeCell="H9" sqref="H9"/>
    </sheetView>
  </sheetViews>
  <sheetFormatPr defaultRowHeight="15" x14ac:dyDescent="0.25"/>
  <cols>
    <col min="1" max="1" width="37.42578125" customWidth="1"/>
    <col min="2" max="2" width="9.5703125" bestFit="1" customWidth="1"/>
    <col min="3" max="3" width="7.7109375" bestFit="1" customWidth="1"/>
    <col min="4" max="4" width="9.5703125" bestFit="1" customWidth="1"/>
    <col min="5" max="5" width="7.5703125" bestFit="1" customWidth="1"/>
    <col min="6" max="6" width="9.28515625" customWidth="1"/>
    <col min="7" max="7" width="7.28515625" customWidth="1"/>
    <col min="8" max="8" width="10.5703125" bestFit="1" customWidth="1"/>
    <col min="9" max="9" width="7.28515625" customWidth="1"/>
    <col min="10" max="10" width="7.5703125" customWidth="1"/>
    <col min="11" max="11" width="6.85546875" bestFit="1" customWidth="1"/>
    <col min="12" max="12" width="7.140625" customWidth="1"/>
    <col min="13" max="13" width="6.85546875" bestFit="1" customWidth="1"/>
  </cols>
  <sheetData>
    <row r="2" spans="1:23" ht="19.5" thickBot="1" x14ac:dyDescent="0.35">
      <c r="A2" s="124" t="s">
        <v>317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</row>
    <row r="3" spans="1:23" s="4" customFormat="1" ht="18.75" customHeight="1" x14ac:dyDescent="0.25">
      <c r="A3" s="134" t="s">
        <v>1</v>
      </c>
      <c r="B3" s="129" t="s">
        <v>165</v>
      </c>
      <c r="C3" s="130"/>
      <c r="D3" s="130"/>
      <c r="E3" s="130"/>
      <c r="F3" s="130"/>
      <c r="G3" s="130"/>
      <c r="H3" s="130"/>
      <c r="I3" s="130"/>
      <c r="J3" s="131" t="s">
        <v>166</v>
      </c>
      <c r="K3" s="132"/>
      <c r="L3" s="132"/>
      <c r="M3" s="133"/>
      <c r="O3"/>
      <c r="P3"/>
      <c r="Q3"/>
      <c r="R3"/>
      <c r="S3"/>
      <c r="T3"/>
      <c r="U3"/>
      <c r="V3"/>
      <c r="W3"/>
    </row>
    <row r="4" spans="1:23" ht="24.95" customHeight="1" x14ac:dyDescent="0.25">
      <c r="A4" s="135"/>
      <c r="B4" s="97" t="s">
        <v>324</v>
      </c>
      <c r="C4" s="98"/>
      <c r="D4" s="97" t="s">
        <v>319</v>
      </c>
      <c r="E4" s="98"/>
      <c r="F4" s="109" t="s">
        <v>325</v>
      </c>
      <c r="G4" s="110"/>
      <c r="H4" s="109" t="s">
        <v>321</v>
      </c>
      <c r="I4" s="110"/>
      <c r="J4" s="127" t="s">
        <v>322</v>
      </c>
      <c r="K4" s="128"/>
      <c r="L4" s="122" t="s">
        <v>323</v>
      </c>
      <c r="M4" s="123"/>
    </row>
    <row r="5" spans="1:23" ht="15.75" customHeight="1" thickBot="1" x14ac:dyDescent="0.3">
      <c r="A5" s="136"/>
      <c r="B5" s="45" t="s">
        <v>3</v>
      </c>
      <c r="C5" s="46" t="s">
        <v>156</v>
      </c>
      <c r="D5" s="45" t="s">
        <v>3</v>
      </c>
      <c r="E5" s="46" t="s">
        <v>156</v>
      </c>
      <c r="F5" s="45" t="s">
        <v>3</v>
      </c>
      <c r="G5" s="46" t="s">
        <v>156</v>
      </c>
      <c r="H5" s="45" t="s">
        <v>3</v>
      </c>
      <c r="I5" s="57" t="s">
        <v>156</v>
      </c>
      <c r="J5" s="60" t="s">
        <v>3</v>
      </c>
      <c r="K5" s="48" t="s">
        <v>156</v>
      </c>
      <c r="L5" s="47" t="s">
        <v>3</v>
      </c>
      <c r="M5" s="49" t="s">
        <v>156</v>
      </c>
    </row>
    <row r="6" spans="1:23" ht="15.75" x14ac:dyDescent="0.25">
      <c r="A6" s="50" t="s">
        <v>2</v>
      </c>
      <c r="B6" s="3">
        <v>24031.48</v>
      </c>
      <c r="C6" s="42">
        <v>128.71</v>
      </c>
      <c r="D6" s="43">
        <v>26935.96</v>
      </c>
      <c r="E6" s="42">
        <v>157.10000000000002</v>
      </c>
      <c r="F6" s="3">
        <v>281642.96000000002</v>
      </c>
      <c r="G6" s="42">
        <v>1489.9599999999996</v>
      </c>
      <c r="H6" s="43">
        <v>280137.81</v>
      </c>
      <c r="I6" s="58">
        <v>1584.9499999999989</v>
      </c>
      <c r="J6" s="61">
        <f>((D6-B6)/B6)*100</f>
        <v>12.086147003846619</v>
      </c>
      <c r="K6" s="44">
        <f>((E6-C6)/C6)*100</f>
        <v>22.057338202159904</v>
      </c>
      <c r="L6" s="44">
        <f>((H6-F6)/F6)*100</f>
        <v>-0.53441776069958336</v>
      </c>
      <c r="M6" s="51">
        <f>((I6-G6)/G6)*100</f>
        <v>6.375338935273386</v>
      </c>
    </row>
    <row r="7" spans="1:23" ht="15.75" x14ac:dyDescent="0.25">
      <c r="A7" s="52" t="s">
        <v>170</v>
      </c>
      <c r="B7" s="3">
        <v>27172.26</v>
      </c>
      <c r="C7" s="23">
        <v>31.46</v>
      </c>
      <c r="D7" s="3">
        <v>30404.63</v>
      </c>
      <c r="E7" s="23">
        <v>51.56</v>
      </c>
      <c r="F7" s="3">
        <v>259058.2300000001</v>
      </c>
      <c r="G7" s="23">
        <v>286.36</v>
      </c>
      <c r="H7" s="3">
        <v>380761.38999999996</v>
      </c>
      <c r="I7" s="59">
        <v>519.8900000000001</v>
      </c>
      <c r="J7" s="62">
        <f t="shared" ref="J7:J12" si="0">((D7-B7)/B7)*100</f>
        <v>11.895845248058141</v>
      </c>
      <c r="K7" s="14">
        <f t="shared" ref="K7:K11" si="1">((E7-C7)/C7)*100</f>
        <v>63.890654799745718</v>
      </c>
      <c r="L7" s="14">
        <f t="shared" ref="L7:L12" si="2">((H7-F7)/F7)*100</f>
        <v>46.979074936163897</v>
      </c>
      <c r="M7" s="53">
        <f t="shared" ref="M7:M11" si="3">((I7-G7)/G7)*100</f>
        <v>81.551194300880042</v>
      </c>
    </row>
    <row r="8" spans="1:23" ht="15.75" x14ac:dyDescent="0.25">
      <c r="A8" s="52" t="s">
        <v>304</v>
      </c>
      <c r="B8" s="3">
        <v>14881.29</v>
      </c>
      <c r="C8" s="23">
        <v>38.270000000000032</v>
      </c>
      <c r="D8" s="3">
        <v>12735.19</v>
      </c>
      <c r="E8" s="23">
        <v>40.239999999999952</v>
      </c>
      <c r="F8" s="3">
        <v>139448.95999999999</v>
      </c>
      <c r="G8" s="23">
        <v>391.32999999999822</v>
      </c>
      <c r="H8" s="3">
        <v>133188.35999999984</v>
      </c>
      <c r="I8" s="59">
        <v>441.91999999999831</v>
      </c>
      <c r="J8" s="62">
        <f t="shared" si="0"/>
        <v>-14.421464805806488</v>
      </c>
      <c r="K8" s="14">
        <f t="shared" si="1"/>
        <v>5.147635223412383</v>
      </c>
      <c r="L8" s="14">
        <f t="shared" si="2"/>
        <v>-4.4895279247691429</v>
      </c>
      <c r="M8" s="53">
        <f t="shared" si="3"/>
        <v>12.927708072470887</v>
      </c>
    </row>
    <row r="9" spans="1:23" ht="15.75" x14ac:dyDescent="0.25">
      <c r="A9" s="52" t="s">
        <v>151</v>
      </c>
      <c r="B9" s="3">
        <v>6471.37</v>
      </c>
      <c r="C9" s="23">
        <v>7.1799999999999971</v>
      </c>
      <c r="D9" s="3">
        <v>5861.54</v>
      </c>
      <c r="E9" s="23">
        <v>8.8899999999999935</v>
      </c>
      <c r="F9" s="3">
        <v>62393.659999999931</v>
      </c>
      <c r="G9" s="23">
        <v>92.249999999999972</v>
      </c>
      <c r="H9" s="3">
        <v>68305.460000000021</v>
      </c>
      <c r="I9" s="59">
        <v>95.040000000000049</v>
      </c>
      <c r="J9" s="62">
        <f t="shared" si="0"/>
        <v>-9.4235069235725977</v>
      </c>
      <c r="K9" s="14">
        <f t="shared" si="1"/>
        <v>23.816155988857897</v>
      </c>
      <c r="L9" s="14">
        <f t="shared" si="2"/>
        <v>9.4750011459499195</v>
      </c>
      <c r="M9" s="53">
        <f t="shared" si="3"/>
        <v>3.0243902439025234</v>
      </c>
    </row>
    <row r="10" spans="1:23" ht="15.75" x14ac:dyDescent="0.25">
      <c r="A10" s="52" t="s">
        <v>310</v>
      </c>
      <c r="B10" s="3">
        <v>731.94</v>
      </c>
      <c r="C10" s="23">
        <v>6.8049100396523006</v>
      </c>
      <c r="D10" s="3">
        <v>869.24725000000001</v>
      </c>
      <c r="E10" s="23">
        <v>10.073277807426559</v>
      </c>
      <c r="F10" s="3">
        <v>7177.1795049999992</v>
      </c>
      <c r="G10" s="23">
        <v>65.712081237678348</v>
      </c>
      <c r="H10" s="3">
        <v>7659.9522399999996</v>
      </c>
      <c r="I10" s="59">
        <v>84.43841169460481</v>
      </c>
      <c r="J10" s="62">
        <f t="shared" ref="J10" si="4">((D10-B10)/B10)*100</f>
        <v>18.759358690603047</v>
      </c>
      <c r="K10" s="14">
        <f t="shared" ref="K10" si="5">((E10-C10)/C10)*100</f>
        <v>48.029551437556641</v>
      </c>
      <c r="L10" s="14">
        <f t="shared" ref="L10" si="6">((H10-F10)/F10)*100</f>
        <v>6.7264965947093245</v>
      </c>
      <c r="M10" s="53">
        <f t="shared" ref="M10" si="7">((I10-G10)/G10)*100</f>
        <v>28.497545815348573</v>
      </c>
    </row>
    <row r="11" spans="1:23" ht="15.75" x14ac:dyDescent="0.25">
      <c r="A11" s="52" t="s">
        <v>152</v>
      </c>
      <c r="B11" s="3">
        <v>14963.12</v>
      </c>
      <c r="C11" s="40">
        <v>6.2699999999999942</v>
      </c>
      <c r="D11" s="3">
        <v>5025.22</v>
      </c>
      <c r="E11" s="23">
        <v>3.9899999999999967</v>
      </c>
      <c r="F11" s="3">
        <v>75788.289999999964</v>
      </c>
      <c r="G11" s="23">
        <v>43.990000000000045</v>
      </c>
      <c r="H11" s="3">
        <v>72704.290000000066</v>
      </c>
      <c r="I11" s="59">
        <v>53.420000000000016</v>
      </c>
      <c r="J11" s="62">
        <f t="shared" si="0"/>
        <v>-66.415961377039025</v>
      </c>
      <c r="K11" s="14">
        <f t="shared" si="1"/>
        <v>-36.36363636363636</v>
      </c>
      <c r="L11" s="14">
        <f t="shared" si="2"/>
        <v>-4.0692302201301809</v>
      </c>
      <c r="M11" s="53">
        <f t="shared" si="3"/>
        <v>21.436690156853743</v>
      </c>
    </row>
    <row r="12" spans="1:23" ht="20.100000000000001" customHeight="1" thickBot="1" x14ac:dyDescent="0.3">
      <c r="A12" s="41" t="s">
        <v>56</v>
      </c>
      <c r="B12" s="54">
        <f>SUM(B6:B11)</f>
        <v>88251.459999999992</v>
      </c>
      <c r="C12" s="54">
        <f t="shared" ref="C12:I12" si="8">SUM(C6:C11)</f>
        <v>218.69491003965234</v>
      </c>
      <c r="D12" s="54">
        <f t="shared" si="8"/>
        <v>81831.787249999994</v>
      </c>
      <c r="E12" s="54">
        <f t="shared" si="8"/>
        <v>271.85327780742654</v>
      </c>
      <c r="F12" s="54">
        <f t="shared" si="8"/>
        <v>825509.27950499998</v>
      </c>
      <c r="G12" s="54">
        <f t="shared" si="8"/>
        <v>2369.6020812376764</v>
      </c>
      <c r="H12" s="54">
        <f t="shared" si="8"/>
        <v>942757.26223999984</v>
      </c>
      <c r="I12" s="54">
        <f t="shared" si="8"/>
        <v>2779.6584116946024</v>
      </c>
      <c r="J12" s="63">
        <f t="shared" si="0"/>
        <v>-7.2742963685813216</v>
      </c>
      <c r="K12" s="55">
        <f>((E12-C12)/C12)*100</f>
        <v>24.307089615453723</v>
      </c>
      <c r="L12" s="55">
        <f t="shared" si="2"/>
        <v>14.203108995371347</v>
      </c>
      <c r="M12" s="56">
        <f>((I12-G12)/G12)*100</f>
        <v>17.304860326707164</v>
      </c>
    </row>
    <row r="13" spans="1:23" s="1" customFormat="1" x14ac:dyDescent="0.25">
      <c r="A13" s="38" t="s">
        <v>150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O13"/>
      <c r="P13"/>
      <c r="Q13"/>
      <c r="R13"/>
      <c r="S13"/>
      <c r="T13"/>
      <c r="U13"/>
      <c r="V13"/>
      <c r="W13"/>
    </row>
    <row r="14" spans="1:23" s="1" customFormat="1" x14ac:dyDescent="0.25">
      <c r="A14" s="121" t="s">
        <v>171</v>
      </c>
      <c r="B14" s="121"/>
      <c r="C14" s="121"/>
      <c r="D14" s="121"/>
      <c r="E14" s="121"/>
      <c r="F14" s="121"/>
      <c r="O14"/>
      <c r="P14"/>
      <c r="Q14"/>
      <c r="R14"/>
      <c r="S14"/>
      <c r="T14"/>
      <c r="U14"/>
      <c r="V14"/>
      <c r="W14"/>
    </row>
    <row r="15" spans="1:23" x14ac:dyDescent="0.25">
      <c r="A15" s="121"/>
      <c r="B15" s="121"/>
      <c r="C15" s="121"/>
      <c r="D15" s="121"/>
      <c r="E15" s="5"/>
      <c r="F15" s="5"/>
      <c r="G15" s="5"/>
      <c r="H15" s="5"/>
      <c r="I15" s="5"/>
      <c r="J15" s="5"/>
      <c r="K15" s="5"/>
      <c r="L15" s="5"/>
      <c r="M15" s="5"/>
    </row>
    <row r="16" spans="1:23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2:13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2:13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21" spans="2:13" x14ac:dyDescent="0.25">
      <c r="H21" s="1"/>
      <c r="I21" s="1"/>
      <c r="J21" s="1"/>
      <c r="K21" s="1"/>
    </row>
    <row r="22" spans="2:13" x14ac:dyDescent="0.25">
      <c r="H22" s="1"/>
      <c r="I22" s="1"/>
      <c r="J22" s="1"/>
      <c r="K22" s="1"/>
    </row>
    <row r="23" spans="2:13" x14ac:dyDescent="0.25">
      <c r="H23" s="1"/>
      <c r="I23" s="1"/>
      <c r="J23" s="1"/>
      <c r="K23" s="1"/>
    </row>
    <row r="24" spans="2:13" x14ac:dyDescent="0.25">
      <c r="H24" s="1"/>
      <c r="I24" s="1"/>
      <c r="J24" s="1"/>
      <c r="K24" s="1"/>
    </row>
    <row r="25" spans="2:13" x14ac:dyDescent="0.25">
      <c r="H25" s="1"/>
      <c r="I25" s="1"/>
      <c r="J25" s="1"/>
      <c r="K25" s="1"/>
    </row>
  </sheetData>
  <mergeCells count="12">
    <mergeCell ref="A15:D15"/>
    <mergeCell ref="A14:F14"/>
    <mergeCell ref="L4:M4"/>
    <mergeCell ref="A2:M2"/>
    <mergeCell ref="B4:C4"/>
    <mergeCell ref="D4:E4"/>
    <mergeCell ref="F4:G4"/>
    <mergeCell ref="H4:I4"/>
    <mergeCell ref="J4:K4"/>
    <mergeCell ref="B3:I3"/>
    <mergeCell ref="J3:M3"/>
    <mergeCell ref="A3:A5"/>
  </mergeCells>
  <pageMargins left="0.7" right="0.7" top="0.75" bottom="0.75" header="0.3" footer="0.3"/>
  <pageSetup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Panel-wise EXPORT FEB-2022</vt:lpstr>
      <vt:lpstr>EXPORT Performance MAR-22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AMKUNDU</cp:lastModifiedBy>
  <cp:lastPrinted>2019-07-18T15:43:15Z</cp:lastPrinted>
  <dcterms:created xsi:type="dcterms:W3CDTF">2003-12-31T18:34:40Z</dcterms:created>
  <dcterms:modified xsi:type="dcterms:W3CDTF">2023-01-20T06:48:08Z</dcterms:modified>
</cp:coreProperties>
</file>